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10" windowWidth="11340" windowHeight="6600" activeTab="4"/>
  </bookViews>
  <sheets>
    <sheet name="bilans uspeha 16" sheetId="1" r:id="rId1"/>
    <sheet name="bilans stanja 16" sheetId="2" r:id="rId2"/>
    <sheet name="izveštaj o tokovima gotovine 16" sheetId="3" r:id="rId3"/>
    <sheet name="bilans uspeha 2017" sheetId="4" r:id="rId4"/>
    <sheet name="bilans stanja 2017" sheetId="5" r:id="rId5"/>
    <sheet name="izveštaj o tokovima 2017" sheetId="6" r:id="rId6"/>
    <sheet name="Субвенције" sheetId="7" r:id="rId7"/>
    <sheet name="Трошкови запослених" sheetId="8" r:id="rId8"/>
    <sheet name="Динамика запошљавања" sheetId="9" r:id="rId9"/>
    <sheet name="Планирана структура запосленост" sheetId="10" r:id="rId10"/>
    <sheet name="Зараде-1" sheetId="11" r:id="rId11"/>
    <sheet name="Накнаде" sheetId="12" r:id="rId12"/>
    <sheet name="Улагања" sheetId="13" r:id="rId13"/>
    <sheet name="Кредит" sheetId="14" r:id="rId14"/>
    <sheet name="Потраживања-Обавезе" sheetId="15" r:id="rId15"/>
    <sheet name="Набавке" sheetId="16" r:id="rId16"/>
    <sheet name="Средства за посебне намене" sheetId="17" r:id="rId17"/>
    <sheet name="Запосленост по месецима" sheetId="18" r:id="rId18"/>
    <sheet name="Зараде план 2017." sheetId="19" r:id="rId19"/>
    <sheet name="Sheet1" sheetId="20" r:id="rId20"/>
    <sheet name="Sheet2" sheetId="21" r:id="rId21"/>
  </sheets>
  <externalReferences>
    <externalReference r:id="rId24"/>
  </externalReferences>
  <definedNames>
    <definedName name="_xlnm.Print_Area" localSheetId="1">'bilans stanja 16'!$B$1:$G$147</definedName>
    <definedName name="_xlnm.Print_Area" localSheetId="4">'bilans stanja 2017'!$C$2:$J$169</definedName>
    <definedName name="_xlnm.Print_Area" localSheetId="0">'bilans uspeha 16'!$B$2:$H$83</definedName>
    <definedName name="_xlnm.Print_Area" localSheetId="3">'bilans uspeha 2017'!$B$2:$I$83</definedName>
    <definedName name="_xlnm.Print_Area" localSheetId="5">'izveštaj o tokovima 2017'!$B$3:$H$59</definedName>
    <definedName name="_xlnm.Print_Area" localSheetId="2">'izveštaj o tokovima gotovine 16'!$C$3:$F$60</definedName>
    <definedName name="_xlnm.Print_Area" localSheetId="8">'Динамика запошљавања'!$C$2:$J$34</definedName>
    <definedName name="_xlnm.Print_Area" localSheetId="17">'Запосленост по месецима'!$A$1:$E$47</definedName>
    <definedName name="_xlnm.Print_Area" localSheetId="18">'Зараде план 2017.'!$A$1:$Q$57</definedName>
    <definedName name="_xlnm.Print_Area" localSheetId="10">'Зараде-1'!$B$2:$F$24</definedName>
    <definedName name="_xlnm.Print_Area" localSheetId="13">'Кредит'!$C$3:$K$101</definedName>
    <definedName name="_xlnm.Print_Area" localSheetId="15">'Набавке'!$C$1:$K$73</definedName>
    <definedName name="_xlnm.Print_Area" localSheetId="11">'Накнаде'!$B$2:$P$46</definedName>
    <definedName name="_xlnm.Print_Area" localSheetId="9">'Планирана структура запосленост'!$C$2:$Q$19</definedName>
    <definedName name="_xlnm.Print_Area" localSheetId="14">'Потраживања-Обавезе'!$C$3:$N$19</definedName>
    <definedName name="_xlnm.Print_Area" localSheetId="16">'Средства за посебне намене'!$C$3:$J$17</definedName>
    <definedName name="_xlnm.Print_Area" localSheetId="6">'Субвенције'!$B$3:$I$14</definedName>
    <definedName name="_xlnm.Print_Area" localSheetId="7">'Трошкови запослених'!$B$2:$J$41</definedName>
    <definedName name="_xlnm.Print_Area" localSheetId="12">'Улагања'!$C$5:$N$53</definedName>
  </definedNames>
  <calcPr fullCalcOnLoad="1"/>
</workbook>
</file>

<file path=xl/sharedStrings.xml><?xml version="1.0" encoding="utf-8"?>
<sst xmlns="http://schemas.openxmlformats.org/spreadsheetml/2006/main" count="1975" uniqueCount="877">
  <si>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</si>
  <si>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</si>
  <si>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</si>
  <si>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</si>
  <si>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</si>
  <si>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</si>
  <si>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</si>
  <si>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</si>
  <si>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</si>
  <si>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</si>
  <si>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</si>
  <si>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</si>
  <si>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</si>
  <si>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</si>
  <si>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</si>
  <si>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</si>
  <si>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</si>
  <si>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</si>
  <si>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</si>
  <si>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</si>
  <si>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</si>
  <si>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</si>
  <si>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</si>
  <si>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</si>
  <si>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</si>
  <si>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</si>
  <si>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</si>
  <si>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</si>
  <si>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</si>
  <si>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</si>
  <si>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</si>
  <si>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</si>
  <si>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 xml:space="preserve">СУБВЕНЦИЈЕ </t>
  </si>
  <si>
    <t xml:space="preserve">Уговорено </t>
  </si>
  <si>
    <t xml:space="preserve">Повучено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</si>
  <si>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</si>
  <si>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</si>
  <si>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</si>
  <si>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</si>
  <si>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</si>
  <si>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</si>
  <si>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</si>
  <si>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</si>
  <si>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</si>
  <si>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</si>
  <si>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</si>
  <si>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</si>
  <si>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</si>
  <si>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</si>
  <si>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</si>
  <si>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</si>
  <si>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</si>
  <si>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</si>
  <si>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</si>
  <si>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</si>
  <si>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</si>
  <si>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</si>
  <si>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</si>
  <si>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</si>
  <si>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</si>
  <si>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</si>
  <si>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002</t>
  </si>
  <si>
    <t>012</t>
  </si>
  <si>
    <t>003</t>
  </si>
  <si>
    <t>004</t>
  </si>
  <si>
    <t>005</t>
  </si>
  <si>
    <t>006</t>
  </si>
  <si>
    <t>007</t>
  </si>
  <si>
    <t>008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</si>
  <si>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</si>
  <si>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</si>
  <si>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</si>
  <si>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</si>
  <si>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</si>
  <si>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</si>
  <si>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</si>
  <si>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</si>
  <si>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</si>
  <si>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</si>
  <si>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</si>
  <si>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</si>
  <si>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</si>
  <si>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</si>
  <si>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</si>
  <si>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</si>
  <si>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025</t>
  </si>
  <si>
    <t>АОП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</si>
  <si>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</si>
  <si>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</si>
  <si>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</si>
  <si>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</si>
  <si>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</si>
  <si>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</si>
  <si>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</si>
  <si>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</si>
  <si>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</si>
  <si>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</si>
  <si>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редни број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</si>
  <si>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</si>
  <si>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</si>
  <si>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</si>
  <si>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</si>
  <si>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</si>
  <si>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</si>
  <si>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</si>
  <si>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</si>
  <si>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</si>
  <si>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</si>
  <si>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</si>
  <si>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</si>
  <si>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</si>
  <si>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</si>
  <si>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</si>
  <si>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</si>
  <si>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</si>
  <si>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</si>
  <si>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</si>
  <si>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</si>
  <si>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</si>
  <si>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</si>
  <si>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</si>
  <si>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</si>
  <si>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</si>
  <si>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</si>
  <si>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БИЛАНС УСПЕХА</t>
  </si>
  <si>
    <t>Опис</t>
  </si>
  <si>
    <t>Износ</t>
  </si>
  <si>
    <t>Камате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</si>
  <si>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</si>
  <si>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</si>
  <si>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</si>
  <si>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</si>
  <si>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</si>
  <si>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</si>
  <si>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</si>
  <si>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</si>
  <si>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</si>
  <si>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</si>
  <si>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</si>
  <si>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</si>
  <si>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</si>
  <si>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</si>
  <si>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</si>
  <si>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</si>
  <si>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</si>
  <si>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</si>
  <si>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</si>
  <si>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</si>
  <si>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</si>
  <si>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тачка 6.1.</t>
  </si>
  <si>
    <t>тачка 6.3.</t>
  </si>
  <si>
    <t>тачка 6.2.</t>
  </si>
  <si>
    <t>у хиљадама динара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</si>
  <si>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</si>
  <si>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</si>
  <si>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</si>
  <si>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</si>
  <si>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</si>
  <si>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</si>
  <si>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</si>
  <si>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</si>
  <si>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</si>
  <si>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</si>
  <si>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</si>
  <si>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</si>
  <si>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</si>
  <si>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</si>
  <si>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</si>
  <si>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</si>
  <si>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</si>
  <si>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</si>
  <si>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</si>
  <si>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</si>
  <si>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</si>
  <si>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Тачка 9.1.</t>
  </si>
  <si>
    <t>Тачка 9.2.</t>
  </si>
  <si>
    <t xml:space="preserve">Тачка 8.2. 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</si>
  <si>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</si>
  <si>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</si>
  <si>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</si>
  <si>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</si>
  <si>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</si>
  <si>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</si>
  <si>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</si>
  <si>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</si>
  <si>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</si>
  <si>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</si>
  <si>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</si>
  <si>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</si>
  <si>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</si>
  <si>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</si>
  <si>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</si>
  <si>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</si>
  <si>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</si>
  <si>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</si>
  <si>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</si>
  <si>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</si>
  <si>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</si>
  <si>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</si>
  <si>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</si>
  <si>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</si>
  <si>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</si>
  <si>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</si>
  <si>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</si>
  <si>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</si>
  <si>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</si>
  <si>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</si>
  <si>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</si>
  <si>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</si>
  <si>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</si>
  <si>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</si>
  <si>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</si>
  <si>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Накнаде Управног одбора, Скупштине и Надзорног одбора у бруто износу</t>
  </si>
  <si>
    <t xml:space="preserve">СТАЊЕ НА ДАН </t>
  </si>
  <si>
    <t xml:space="preserve">АНАЛИТИКА  КРЕДИТНИХ ОБАВЕЗА 
</t>
  </si>
  <si>
    <t>САЛДО 31.12.20__.</t>
  </si>
  <si>
    <t>САЛДО 31.03.20__.</t>
  </si>
  <si>
    <t>САЛДО 30.06.20__.</t>
  </si>
  <si>
    <t>САЛДО 30.09.20__.</t>
  </si>
  <si>
    <t>Група рачуна-рачун</t>
  </si>
  <si>
    <t xml:space="preserve">П О З И Ц И Ј А 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</si>
  <si>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</si>
  <si>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</si>
  <si>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</si>
  <si>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</si>
  <si>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</si>
  <si>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</si>
  <si>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</si>
  <si>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</si>
  <si>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</si>
  <si>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</si>
  <si>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</si>
  <si>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</si>
  <si>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</si>
  <si>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</si>
  <si>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</si>
  <si>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</si>
  <si>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</si>
  <si>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</si>
  <si>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</si>
  <si>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</si>
  <si>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</si>
  <si>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</si>
  <si>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</si>
  <si>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</si>
  <si>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</si>
  <si>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027</t>
  </si>
  <si>
    <t>028</t>
  </si>
  <si>
    <t>8. Аванси за некретнине, постројења и опрему</t>
  </si>
  <si>
    <t>029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</si>
  <si>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</si>
  <si>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</si>
  <si>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</si>
  <si>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</si>
  <si>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</si>
  <si>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</si>
  <si>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</si>
  <si>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040</t>
  </si>
  <si>
    <t>1. Учешћа у капиталу зависних правних лица</t>
  </si>
  <si>
    <t>041</t>
  </si>
  <si>
    <t>042</t>
  </si>
  <si>
    <t>043</t>
  </si>
  <si>
    <t>030</t>
  </si>
  <si>
    <t>044</t>
  </si>
  <si>
    <t>031</t>
  </si>
  <si>
    <t>045</t>
  </si>
  <si>
    <t>046</t>
  </si>
  <si>
    <t>033</t>
  </si>
  <si>
    <t>048</t>
  </si>
  <si>
    <t>034</t>
  </si>
  <si>
    <t>035</t>
  </si>
  <si>
    <t>036</t>
  </si>
  <si>
    <t>054</t>
  </si>
  <si>
    <t>055</t>
  </si>
  <si>
    <t>039</t>
  </si>
  <si>
    <t>056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</si>
  <si>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</si>
  <si>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</si>
  <si>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</si>
  <si>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</si>
  <si>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</si>
  <si>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</si>
  <si>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</si>
  <si>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15</t>
  </si>
  <si>
    <t>6. Плаћени аванси за залихе и услуге</t>
  </si>
  <si>
    <t>049</t>
  </si>
  <si>
    <t>050</t>
  </si>
  <si>
    <t>051</t>
  </si>
  <si>
    <t>052</t>
  </si>
  <si>
    <t>053</t>
  </si>
  <si>
    <t>057</t>
  </si>
  <si>
    <t>058</t>
  </si>
  <si>
    <t>21</t>
  </si>
  <si>
    <t>059</t>
  </si>
  <si>
    <t>22</t>
  </si>
  <si>
    <t>060</t>
  </si>
  <si>
    <t>061</t>
  </si>
  <si>
    <t>062</t>
  </si>
  <si>
    <t>063</t>
  </si>
  <si>
    <t>27</t>
  </si>
  <si>
    <t>064</t>
  </si>
  <si>
    <t>065</t>
  </si>
  <si>
    <t>066</t>
  </si>
  <si>
    <t>067</t>
  </si>
  <si>
    <t>Ђ. ВАНБИЛАНСНА АКТИВА</t>
  </si>
  <si>
    <t>068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</si>
  <si>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</si>
  <si>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</si>
  <si>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</si>
  <si>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</si>
  <si>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</si>
  <si>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</si>
  <si>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</si>
  <si>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</si>
  <si>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</si>
  <si>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</si>
  <si>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</si>
  <si>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</si>
  <si>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</si>
  <si>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</si>
  <si>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</si>
  <si>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</si>
  <si>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137</t>
  </si>
  <si>
    <t>49 осим 498</t>
  </si>
  <si>
    <t>И  З  Н  О  С</t>
  </si>
  <si>
    <t xml:space="preserve">И  З  Н  О  С </t>
  </si>
  <si>
    <t>2017</t>
  </si>
  <si>
    <t xml:space="preserve">Ненаплаћена 
потраживања 
</t>
  </si>
  <si>
    <t xml:space="preserve">Неизмирене 
обавезе 
</t>
  </si>
  <si>
    <t>ПЛАНИРАНА ФИНАНСИЈСКА СРЕДСТВА ЗА НАБАВКУ ДОБАРА, РАДОВА И УСЛУГА ЗА ОБАВЉАЊЕ ДЕЛАТНОСТИ - ТЕКУЋЕ ОДРЖАВАЊЕ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</si>
  <si>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</si>
  <si>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</si>
  <si>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</si>
  <si>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</si>
  <si>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</si>
  <si>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</si>
  <si>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</si>
  <si>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</si>
  <si>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</si>
  <si>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</si>
  <si>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</si>
  <si>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</si>
  <si>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</si>
  <si>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</si>
  <si>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</si>
  <si>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</si>
  <si>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</si>
  <si>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</si>
  <si>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</si>
  <si>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</si>
  <si>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</si>
  <si>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</si>
  <si>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</si>
  <si>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</si>
  <si>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Средства Буџета  (по контима)</t>
  </si>
  <si>
    <t xml:space="preserve">ИЗВОР СРЕДСТАВА / НАМЕНА </t>
  </si>
  <si>
    <t>ПЛАНИРАНА ФИНАНСИЈСКА СРЕДСТВА ЗА НАБАВКУ ДОБАРА,  РАДОВА  И  УСЛУГА  ЗА  КАПИТАЛНА  УЛАГАЊА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</si>
  <si>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</si>
  <si>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</si>
  <si>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</si>
  <si>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</si>
  <si>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</si>
  <si>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</si>
  <si>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</si>
  <si>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</si>
  <si>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</si>
  <si>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</si>
  <si>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</si>
  <si>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</si>
  <si>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</si>
  <si>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</si>
  <si>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</si>
  <si>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тачка 6.4.</t>
  </si>
  <si>
    <t>тачка 6.5.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</si>
  <si>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</si>
  <si>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</si>
  <si>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</si>
  <si>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</si>
  <si>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</si>
  <si>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</si>
  <si>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</si>
  <si>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</si>
  <si>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</si>
  <si>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</si>
  <si>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</si>
  <si>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</si>
  <si>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</si>
  <si>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</si>
  <si>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</si>
  <si>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</si>
  <si>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</si>
  <si>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</si>
  <si>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</si>
  <si>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</si>
  <si>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</si>
  <si>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</si>
  <si>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</si>
  <si>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</si>
  <si>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</si>
  <si>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</si>
  <si>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</si>
  <si>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</si>
  <si>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</si>
  <si>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</si>
  <si>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</si>
  <si>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</si>
  <si>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</si>
  <si>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</si>
  <si>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</si>
  <si>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</si>
  <si>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</si>
  <si>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</si>
  <si>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</si>
  <si>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</si>
  <si>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</si>
  <si>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</si>
  <si>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</si>
  <si>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</si>
  <si>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</si>
  <si>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</si>
  <si>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</si>
  <si>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</si>
  <si>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</si>
  <si>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</si>
  <si>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</si>
  <si>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</si>
  <si>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</si>
  <si>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</si>
  <si>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</si>
  <si>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</si>
  <si>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</si>
  <si>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</si>
  <si>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</si>
  <si>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</si>
  <si>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</si>
  <si>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</si>
  <si>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</si>
  <si>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</si>
  <si>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</si>
  <si>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</si>
  <si>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</si>
  <si>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</si>
  <si>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</si>
  <si>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</si>
  <si>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</si>
  <si>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</si>
  <si>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</si>
  <si>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</si>
  <si>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</si>
  <si>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</si>
  <si>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</si>
  <si>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</si>
  <si>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</si>
  <si>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</si>
  <si>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</si>
  <si>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</si>
  <si>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</si>
  <si>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</si>
  <si>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</si>
  <si>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</si>
  <si>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</si>
  <si>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</si>
  <si>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</si>
  <si>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</si>
  <si>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</si>
  <si>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</si>
  <si>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</si>
  <si>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</si>
  <si>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</si>
  <si>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</si>
  <si>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</si>
  <si>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</si>
  <si>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</si>
  <si>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</si>
  <si>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</si>
  <si>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</si>
  <si>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</si>
  <si>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</si>
  <si>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</si>
  <si>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</si>
  <si>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</si>
  <si>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</si>
  <si>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</si>
  <si>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</si>
  <si>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</si>
  <si>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</si>
  <si>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</si>
  <si>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</si>
  <si>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</si>
  <si>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</si>
  <si>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</si>
  <si>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</si>
  <si>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</si>
  <si>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</si>
  <si>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</si>
  <si>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</si>
  <si>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</si>
  <si>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</si>
  <si>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</si>
  <si>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</si>
  <si>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</si>
  <si>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</si>
  <si>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</si>
  <si>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</si>
  <si>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</si>
  <si>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</si>
  <si>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</si>
  <si>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</si>
  <si>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</si>
  <si>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</si>
  <si>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</si>
  <si>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</si>
  <si>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</si>
  <si>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</si>
  <si>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</si>
  <si>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</si>
  <si>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</si>
  <si>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</si>
  <si>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</si>
  <si>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</si>
  <si>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</si>
  <si>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</si>
  <si>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</si>
  <si>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</si>
  <si>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</si>
  <si>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</si>
  <si>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</si>
  <si>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</si>
  <si>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</si>
  <si>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</si>
  <si>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</si>
  <si>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</si>
  <si>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</si>
  <si>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</si>
  <si>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</si>
  <si>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</si>
  <si>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</si>
  <si>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</si>
  <si>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</si>
  <si>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</si>
  <si>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</si>
  <si>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</si>
  <si>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</si>
  <si>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</si>
  <si>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</si>
  <si>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</si>
  <si>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</si>
  <si>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</si>
  <si>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</si>
  <si>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</si>
  <si>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</si>
  <si>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</si>
  <si>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</si>
  <si>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</si>
  <si>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</si>
  <si>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</si>
  <si>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</si>
  <si>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</si>
  <si>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</si>
  <si>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</si>
  <si>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</si>
  <si>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</si>
  <si>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</si>
  <si>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</si>
  <si>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</si>
  <si>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</si>
  <si>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</si>
  <si>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</si>
  <si>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</si>
  <si>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</si>
  <si>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</si>
  <si>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</si>
  <si>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</si>
  <si>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</si>
  <si>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</si>
  <si>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</si>
  <si>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</si>
  <si>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</si>
  <si>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</si>
  <si>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</si>
  <si>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</si>
  <si>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</si>
  <si>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</si>
  <si>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</si>
  <si>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</si>
  <si>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</si>
  <si>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</si>
  <si>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</si>
  <si>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</si>
  <si>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</si>
  <si>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</si>
  <si>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</si>
  <si>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</si>
  <si>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</si>
  <si>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</si>
  <si>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</si>
  <si>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</si>
  <si>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</si>
  <si>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</si>
  <si>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</si>
  <si>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</si>
  <si>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</si>
  <si>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</si>
  <si>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</si>
  <si>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</si>
  <si>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</si>
  <si>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</si>
  <si>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</si>
  <si>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</si>
  <si>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</si>
  <si>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</si>
  <si>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</si>
  <si>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</si>
  <si>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</si>
  <si>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</si>
  <si>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</si>
  <si>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</si>
  <si>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</si>
  <si>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</si>
  <si>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</si>
  <si>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</si>
  <si>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</si>
  <si>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</si>
  <si>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</si>
  <si>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</si>
  <si>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</si>
  <si>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</si>
  <si>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</si>
  <si>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</si>
  <si>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</si>
  <si>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</si>
  <si>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</si>
  <si>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</si>
  <si>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</si>
  <si>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</si>
  <si>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</si>
  <si>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</si>
  <si>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</si>
  <si>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</si>
  <si>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</si>
  <si>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</si>
  <si>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</si>
  <si>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</si>
  <si>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</si>
  <si>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</si>
  <si>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</si>
  <si>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</si>
  <si>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</si>
  <si>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</si>
  <si>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</si>
  <si>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</si>
  <si>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</si>
  <si>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</si>
  <si>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</si>
  <si>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</si>
  <si>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</si>
  <si>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</si>
  <si>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</si>
  <si>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</si>
  <si>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</si>
  <si>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</si>
  <si>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</si>
  <si>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</si>
  <si>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</si>
  <si>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</si>
  <si>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</si>
  <si>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</si>
  <si>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</si>
  <si>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</si>
  <si>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</si>
  <si>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</si>
  <si>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</si>
  <si>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</si>
  <si>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</si>
  <si>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</si>
  <si>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</si>
  <si>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</si>
  <si>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</si>
  <si>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</si>
  <si>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</si>
  <si>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</si>
  <si>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</si>
  <si>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</si>
  <si>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</si>
  <si>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</si>
  <si>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</si>
  <si>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</si>
  <si>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</si>
  <si>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</si>
  <si>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</si>
  <si>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</si>
  <si>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</si>
  <si>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</si>
  <si>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</si>
  <si>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</si>
  <si>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</si>
  <si>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</si>
  <si>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Табела 6.4.1.1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</si>
  <si>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</si>
  <si>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</si>
  <si>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</si>
  <si>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</si>
  <si>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</si>
  <si>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</si>
  <si>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</si>
  <si>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</si>
  <si>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</si>
  <si>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</si>
  <si>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</si>
  <si>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</si>
  <si>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** исплата са проценом до краја године</t>
  </si>
  <si>
    <r>
      <t>Г. СВЕГА ПРИЛИВ ГОТОВИНЕ</t>
    </r>
    <r>
      <rPr>
        <sz val="14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</si>
  <si>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4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</si>
  <si>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4"/>
        <color indexed="8"/>
        <rFont val="Times New Roman"/>
        <family val="1"/>
      </rPr>
      <t> (3040 – 3041)</t>
    </r>
  </si>
  <si>
    <r>
      <t>Е. НЕТО ОДЛИВ ГОТОВИНЕ</t>
    </r>
    <r>
      <rPr>
        <sz val="14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</si>
  <si>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4"/>
        <color indexed="8"/>
        <rFont val="Times New Roman"/>
        <family val="1"/>
      </rPr>
      <t>(3042 – 3043 + 3044 + 3045 – 3046)</t>
    </r>
  </si>
  <si>
    <t>ЈКП '' Обреновац '' Обреновац нема обавеза по кредитима.</t>
  </si>
  <si>
    <t>250</t>
  </si>
  <si>
    <t>Булдозер</t>
  </si>
  <si>
    <t>Средства Буџета РС (по контима)</t>
  </si>
  <si>
    <t>Садни материјал</t>
  </si>
  <si>
    <t>Трошкови материјала и енергије</t>
  </si>
  <si>
    <t>Трошкови производних услуга</t>
  </si>
  <si>
    <t>Нематеријални трошкови</t>
  </si>
  <si>
    <t>Израда бетонских опсега</t>
  </si>
  <si>
    <t>План 
01.01-31.12.2016.</t>
  </si>
  <si>
    <t>План 31.12.2016.</t>
  </si>
  <si>
    <t>01.01-31.12.2016. година</t>
  </si>
  <si>
    <t>Стање на дан 31.12.2016. године</t>
  </si>
  <si>
    <t>Број запослених 31.12.2016.</t>
  </si>
  <si>
    <t>План 2016</t>
  </si>
  <si>
    <t>СТАЊЕ НА ДАН 31.12. 2016. ГОДИНЕ</t>
  </si>
  <si>
    <t xml:space="preserve">  Запосленост  по месецима за 2016. годину</t>
  </si>
  <si>
    <t xml:space="preserve"> 2016.</t>
  </si>
  <si>
    <t>Планирана маса бруто II зарада</t>
  </si>
  <si>
    <t>Обрачуната маса бруто II зарада</t>
  </si>
  <si>
    <t>Исплаћена маса бруто II зарада</t>
  </si>
  <si>
    <t>ново запослени</t>
  </si>
  <si>
    <t>2018</t>
  </si>
  <si>
    <t>Реализовано закључно са 31.12.2015. године</t>
  </si>
  <si>
    <t>Индикатори за мерење ефикасности пословања</t>
  </si>
  <si>
    <t>Индикатори ликвидности</t>
  </si>
  <si>
    <t>Општа ликвидност</t>
  </si>
  <si>
    <t>Убрзана ликвидност</t>
  </si>
  <si>
    <t>Индикатори задужености</t>
  </si>
  <si>
    <t>Задуженост</t>
  </si>
  <si>
    <t>Однос дуга према капиталу</t>
  </si>
  <si>
    <t>Коефицијент покрића камате</t>
  </si>
  <si>
    <t>Коефицијент финансијске стабилности</t>
  </si>
  <si>
    <t>Индикатори активности</t>
  </si>
  <si>
    <t>Просечан период држања залиха</t>
  </si>
  <si>
    <t>Просечан период наплате потраживања</t>
  </si>
  <si>
    <t>Просечан период плаћања обавеза</t>
  </si>
  <si>
    <t>Искоришћеност фиксних средстава</t>
  </si>
  <si>
    <t>Искоришћеност укупних средстава</t>
  </si>
  <si>
    <t>Индикатори економичности</t>
  </si>
  <si>
    <t>Економичност пословања</t>
  </si>
  <si>
    <t>Индикатори продуктивности</t>
  </si>
  <si>
    <t>Јединични трошкови рада</t>
  </si>
  <si>
    <t>Продуктивност рада</t>
  </si>
  <si>
    <t>-</t>
  </si>
  <si>
    <t>23</t>
  </si>
  <si>
    <t>Завршетак изградње прихватилишта за псе и мачке</t>
  </si>
  <si>
    <t>Средства и опрема за заштиту од пожара</t>
  </si>
  <si>
    <t>Инвестиционо одржавање ст.фонда</t>
  </si>
  <si>
    <t xml:space="preserve">                                                                                                                                                                                                                            ПЛАНИРАНА ФИНАНСИЈСКА СРЕДСТВА ЗА НАБАВКУ ДОБАРА, РАДОВА И УСЛУГА ЗА ОБАВЉАЊЕ ДЕЛАТНОСТИ - ИНВЕСТИЦИОНО ОДРЖАВАЊЕ</t>
  </si>
  <si>
    <t>укупно:</t>
  </si>
  <si>
    <t>62.595</t>
  </si>
  <si>
    <t>17.200</t>
  </si>
  <si>
    <t>123.370</t>
  </si>
  <si>
    <t>560.666</t>
  </si>
  <si>
    <t>130</t>
  </si>
  <si>
    <t>539.976</t>
  </si>
  <si>
    <t>217.670</t>
  </si>
  <si>
    <t>185.031</t>
  </si>
  <si>
    <t>47.949</t>
  </si>
  <si>
    <t>26.596</t>
  </si>
  <si>
    <t>3.360</t>
  </si>
  <si>
    <t>167.247</t>
  </si>
  <si>
    <t>4.530</t>
  </si>
  <si>
    <t>3.900</t>
  </si>
  <si>
    <t>380</t>
  </si>
  <si>
    <t>2 радника - мировање радног стажа</t>
  </si>
  <si>
    <t>у периоду од 01.01.2016. до 31.12. 2016. године</t>
  </si>
  <si>
    <t>Процена 2016</t>
  </si>
  <si>
    <t>БИЛАНС СТАЊА  на дан 31.12.2016. године</t>
  </si>
  <si>
    <t>Процена 31.12.2016.</t>
  </si>
  <si>
    <t>у периоду од 01.01. до 31.12. 2016. године</t>
  </si>
  <si>
    <t>у периоду од  01.01.  до 31.12. 2017. године</t>
  </si>
  <si>
    <t>План 
01.01-31.12.2017.</t>
  </si>
  <si>
    <t>План
01.01-31.03.2017.</t>
  </si>
  <si>
    <t>План
01.01-30.06.2017.</t>
  </si>
  <si>
    <t>План
01.01-30.09.2017.</t>
  </si>
  <si>
    <t>План 
01.01.-31.12.2017.</t>
  </si>
  <si>
    <t>БИЛАНС СТАЊА  на дан 31.12.2017.</t>
  </si>
  <si>
    <t>План 01.01.2016.  - 31.12.2017.</t>
  </si>
  <si>
    <t>План 31.03.2017.</t>
  </si>
  <si>
    <t>План 30.06.2017.</t>
  </si>
  <si>
    <t>План 30.09.2017.</t>
  </si>
  <si>
    <t>План 31.12.2017.</t>
  </si>
  <si>
    <t>у периоду од  01.01.  до  31.12.2017.  године</t>
  </si>
  <si>
    <t>План 
01.01-31.03.2017.</t>
  </si>
  <si>
    <t>План 
01.01-30.09.2017.</t>
  </si>
  <si>
    <t>01.01-31.12.2017. година</t>
  </si>
  <si>
    <t>01.01-31.03.2017. година</t>
  </si>
  <si>
    <t>01.01.-30.06.2017. година</t>
  </si>
  <si>
    <t>01.01.-30.09.2017. година</t>
  </si>
  <si>
    <t xml:space="preserve">Планирано </t>
  </si>
  <si>
    <t>Процена 
01.01-31.12.2016.</t>
  </si>
  <si>
    <t>Одлив кадрова у периоду 
01.01.-31.03.2017.</t>
  </si>
  <si>
    <t>Пријем кадрова у периоду 
01.01.-31.03.2017.</t>
  </si>
  <si>
    <t>Стање на дан 31.03.2017. године</t>
  </si>
  <si>
    <t>Одлив кадрова у периоду 
01.01.-30.06.2017.</t>
  </si>
  <si>
    <t>Пријем кадрова у периоду 
01.01.-30.06.2017.</t>
  </si>
  <si>
    <t>Стање на дан 30.06.2017. године</t>
  </si>
  <si>
    <t>Одлив кадрова у периоду 
01.01.-30.09.2017.</t>
  </si>
  <si>
    <t>Пријем кадрова у периоду 
01.01.-30.09.2017.</t>
  </si>
  <si>
    <t>Стање на дан 30.09.2017. године</t>
  </si>
  <si>
    <t>Одлив кадрова у периоду 
01.01.-31.12.2017.</t>
  </si>
  <si>
    <t>Пријем кадрова у периоду 
01.01.-30.12.2017.</t>
  </si>
  <si>
    <t>Стање на дан 31.12.2017. године</t>
  </si>
  <si>
    <t>Број запослених 31.12.2017.</t>
  </si>
  <si>
    <t xml:space="preserve"> ИСПЛАЋЕН БРУТО II У 2016.ГОДИНИ</t>
  </si>
  <si>
    <t xml:space="preserve"> ОБРАЧУНАТ БРУТО II У 2017.ГОДИНИ ПРЕ ПРИМЕНЕ ЗАКОНА*</t>
  </si>
  <si>
    <t>ОБРАЧУН И ИСПЛАТА ЗАРАДА У 2017. ГОДИНИ</t>
  </si>
  <si>
    <t xml:space="preserve"> ОБРАЧУНАТ БРУТО II У 2017.ГОДИНИ ПОСЛЕ ПРИМЕНЕ ЗАКОНА*</t>
  </si>
  <si>
    <t>План 2017</t>
  </si>
  <si>
    <t>ПЛАН КАПИТАЛНИХ УЛАГАЊА у периоду 2017-2019. године</t>
  </si>
  <si>
    <t>ПЛАН РЕДОВНОГ ОДРЖАВАЊА 2017. године</t>
  </si>
  <si>
    <t>ПЛАН ИНВЕСТИЦИОНОГ ОДРЖАВАЊА 2017. године</t>
  </si>
  <si>
    <t>Реализовано закључно са 31.12.2016. године</t>
  </si>
  <si>
    <t>2019</t>
  </si>
  <si>
    <t>Након   2019</t>
  </si>
  <si>
    <t>ПЛАН ДОСПЕЋА КРЕДИТНИХ ОБАВЕЗА И ПЛАН ОТПЛАТА У 2017. ГОДИНИ ПО КРЕДИТОРИМА</t>
  </si>
  <si>
    <t>СТАЊЕ НА ДАН 31.03. 2017. ГОДИНЕ</t>
  </si>
  <si>
    <t>СТАЊЕ НА ДАН 30.06. 2017. ГОДИНЕ</t>
  </si>
  <si>
    <t>СТАЊЕ НА ДАН 30.09. 2017. ГОДИНЕ</t>
  </si>
  <si>
    <t>СТАЊЕ НА ДАН 31.12. 2017. ГОДИНЕ</t>
  </si>
  <si>
    <t>Реализација у 2016. години</t>
  </si>
  <si>
    <t>Планирано за 2017. годину</t>
  </si>
  <si>
    <t>План за први 
квартал 2017.</t>
  </si>
  <si>
    <t>План за други 
квартал 2017.</t>
  </si>
  <si>
    <t>План за трећи 
квартал 2017.</t>
  </si>
  <si>
    <t>План за четврти 
квартал 2017.</t>
  </si>
  <si>
    <t xml:space="preserve"> 2017.</t>
  </si>
  <si>
    <t xml:space="preserve">  Запосленост  по месецима за 2017. годину</t>
  </si>
  <si>
    <t>Исплаћена маса за зараде, број запослених и просечна зарада по месецима за 2016.годину**</t>
  </si>
  <si>
    <t>* старозапослени у 2016. години су они запослени који су били у радном односу у децембру 2015. године</t>
  </si>
  <si>
    <t>ПЛАН 2017.</t>
  </si>
  <si>
    <t>Маса за зараде, број запослених и просечна зарада по месецима за  2017. годину</t>
  </si>
  <si>
    <t>*старозапослени у 2017. години су они запослени који су били у радном односу у предузећу у децембру 2016. године</t>
  </si>
  <si>
    <t>ПЛАН 2016.</t>
  </si>
  <si>
    <t>старосна и превремена пензија (6)</t>
  </si>
  <si>
    <t>старосна и превремена пензија (6+1)</t>
  </si>
  <si>
    <t>/</t>
  </si>
  <si>
    <t>старосна и превремена пензија (6+1+2)</t>
  </si>
  <si>
    <t xml:space="preserve">Набавка мањег камиона смећара запремине                                                                       8 - 10 м3 </t>
  </si>
  <si>
    <t>Набавка зглобне машине за комуналне радове</t>
  </si>
  <si>
    <t>Набавка камиона са грајфер надгр. са прикључцима</t>
  </si>
  <si>
    <t>Набавка цистерне за прање</t>
  </si>
  <si>
    <t>Набавка чистилице (велика)</t>
  </si>
  <si>
    <t>Набавка комуналног возила са тарупом</t>
  </si>
  <si>
    <t>Изградња пословне зграде за смештај радника</t>
  </si>
  <si>
    <t>158.435.083,86</t>
  </si>
  <si>
    <t>40.269.224,13</t>
  </si>
  <si>
    <t>80.288.448,26</t>
  </si>
  <si>
    <t>119.227.665,63</t>
  </si>
  <si>
    <t>187.500.000,00</t>
  </si>
  <si>
    <t>47.656.613,30</t>
  </si>
  <si>
    <t>56.503.762,23</t>
  </si>
  <si>
    <t>141.099.980,89</t>
  </si>
  <si>
    <t>набавка добара</t>
  </si>
  <si>
    <t>Инвестиционо одржавање-мол.услуге</t>
  </si>
  <si>
    <t>663.270</t>
  </si>
  <si>
    <t>637</t>
  </si>
  <si>
    <t>652</t>
  </si>
  <si>
    <t>Наб.теренског возила са кипер приколицом-3ком.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</si>
</sst>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#,##0.0"/>
    <numFmt numFmtId="189" formatCode="0.0"/>
    <numFmt numFmtId="190" formatCode="#,##0.000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_(* #,##0.000_);_(* \(#,##0.000\);_(* &quot;-&quot;??_);_(@_)"/>
    <numFmt numFmtId="195" formatCode="_(* #,##0.0000_);_(* \(#,##0.0000\);_(* &quot;-&quot;??_);_(@_)"/>
  </numFmts>
  <fonts count="10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vertAlign val="superscript"/>
      <sz val="1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7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87" fillId="26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59" applyFont="1">
      <alignment/>
      <protection/>
    </xf>
    <xf numFmtId="0" fontId="7" fillId="0" borderId="0" xfId="59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59" applyFont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6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32" borderId="13" xfId="0" applyFont="1" applyFill="1" applyBorder="1" applyAlignment="1">
      <alignment vertical="center" wrapText="1"/>
    </xf>
    <xf numFmtId="0" fontId="19" fillId="32" borderId="14" xfId="0" applyFont="1" applyFill="1" applyBorder="1" applyAlignment="1">
      <alignment vertical="center" wrapText="1"/>
    </xf>
    <xf numFmtId="0" fontId="19" fillId="32" borderId="15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10" xfId="0" applyFont="1" applyFill="1" applyBorder="1" applyAlignment="1">
      <alignment horizontal="centerContinuous" vertical="center" wrapText="1"/>
    </xf>
    <xf numFmtId="0" fontId="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9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27" fillId="33" borderId="10" xfId="59" applyNumberFormat="1" applyFont="1" applyFill="1" applyBorder="1" applyAlignment="1">
      <alignment horizontal="center"/>
      <protection/>
    </xf>
    <xf numFmtId="0" fontId="27" fillId="33" borderId="10" xfId="59" applyFont="1" applyFill="1" applyBorder="1" applyAlignment="1">
      <alignment horizontal="left" vertical="center" wrapText="1"/>
      <protection/>
    </xf>
    <xf numFmtId="49" fontId="27" fillId="33" borderId="10" xfId="59" applyNumberFormat="1" applyFont="1" applyFill="1" applyBorder="1" applyAlignment="1">
      <alignment horizontal="center" vertical="center" wrapText="1"/>
      <protection/>
    </xf>
    <xf numFmtId="3" fontId="7" fillId="0" borderId="10" xfId="59" applyNumberFormat="1" applyFont="1" applyFill="1" applyBorder="1" applyAlignment="1">
      <alignment horizontal="center" vertical="center"/>
      <protection/>
    </xf>
    <xf numFmtId="0" fontId="27" fillId="33" borderId="10" xfId="59" applyFont="1" applyFill="1" applyBorder="1" applyAlignment="1">
      <alignment/>
      <protection/>
    </xf>
    <xf numFmtId="3" fontId="7" fillId="0" borderId="10" xfId="59" applyNumberFormat="1" applyFont="1" applyFill="1" applyBorder="1" applyAlignment="1">
      <alignment horizontal="center" vertical="center" wrapText="1"/>
      <protection/>
    </xf>
    <xf numFmtId="0" fontId="27" fillId="33" borderId="10" xfId="59" applyFont="1" applyFill="1" applyBorder="1" applyAlignment="1">
      <alignment horizontal="left" wrapText="1"/>
      <protection/>
    </xf>
    <xf numFmtId="0" fontId="27" fillId="33" borderId="10" xfId="59" applyFont="1" applyFill="1" applyBorder="1" applyAlignment="1">
      <alignment wrapText="1"/>
      <protection/>
    </xf>
    <xf numFmtId="0" fontId="27" fillId="33" borderId="10" xfId="59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19" fillId="0" borderId="10" xfId="59" applyFont="1" applyBorder="1" applyAlignment="1">
      <alignment horizontal="center" vertical="center" wrapText="1"/>
      <protection/>
    </xf>
    <xf numFmtId="0" fontId="19" fillId="34" borderId="10" xfId="59" applyFont="1" applyFill="1" applyBorder="1" applyAlignment="1">
      <alignment horizontal="center" vertical="center" wrapText="1"/>
      <protection/>
    </xf>
    <xf numFmtId="49" fontId="7" fillId="0" borderId="10" xfId="59" applyNumberFormat="1" applyFont="1" applyBorder="1" applyAlignment="1">
      <alignment horizontal="center" vertical="center"/>
      <protection/>
    </xf>
    <xf numFmtId="0" fontId="19" fillId="0" borderId="10" xfId="59" applyFont="1" applyBorder="1" applyAlignment="1">
      <alignment horizontal="left" vertical="center" wrapText="1"/>
      <protection/>
    </xf>
    <xf numFmtId="0" fontId="7" fillId="34" borderId="10" xfId="59" applyFont="1" applyFill="1" applyBorder="1" applyAlignment="1">
      <alignment vertical="center"/>
      <protection/>
    </xf>
    <xf numFmtId="0" fontId="7" fillId="0" borderId="10" xfId="59" applyFont="1" applyBorder="1" applyAlignment="1">
      <alignment horizontal="left" vertical="center"/>
      <protection/>
    </xf>
    <xf numFmtId="0" fontId="7" fillId="0" borderId="10" xfId="59" applyFont="1" applyBorder="1">
      <alignment/>
      <protection/>
    </xf>
    <xf numFmtId="0" fontId="7" fillId="34" borderId="10" xfId="59" applyFont="1" applyFill="1" applyBorder="1">
      <alignment/>
      <protection/>
    </xf>
    <xf numFmtId="49" fontId="7" fillId="0" borderId="10" xfId="59" applyNumberFormat="1" applyFont="1" applyBorder="1" applyAlignment="1">
      <alignment horizontal="center" vertical="center" wrapText="1"/>
      <protection/>
    </xf>
    <xf numFmtId="0" fontId="7" fillId="34" borderId="10" xfId="59" applyFont="1" applyFill="1" applyBorder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19" fillId="0" borderId="13" xfId="59" applyFont="1" applyFill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 wrapText="1"/>
      <protection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 applyProtection="1">
      <alignment horizontal="right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center" vertical="top" wrapText="1"/>
      <protection/>
    </xf>
    <xf numFmtId="49" fontId="21" fillId="0" borderId="17" xfId="0" applyNumberFormat="1" applyFont="1" applyFill="1" applyBorder="1" applyAlignment="1" applyProtection="1">
      <alignment horizontal="center" vertical="top" wrapText="1"/>
      <protection/>
    </xf>
    <xf numFmtId="49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0" xfId="59" applyFont="1" applyFill="1" applyBorder="1" applyAlignment="1">
      <alignment vertical="center" wrapText="1"/>
      <protection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9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7" fillId="0" borderId="0" xfId="59" applyFont="1" applyFill="1">
      <alignment/>
      <protection/>
    </xf>
    <xf numFmtId="0" fontId="7" fillId="0" borderId="19" xfId="59" applyFont="1" applyBorder="1">
      <alignment/>
      <protection/>
    </xf>
    <xf numFmtId="0" fontId="7" fillId="0" borderId="0" xfId="59" applyFont="1" applyAlignment="1">
      <alignment horizontal="right"/>
      <protection/>
    </xf>
    <xf numFmtId="0" fontId="19" fillId="0" borderId="20" xfId="59" applyFont="1" applyBorder="1" applyAlignment="1">
      <alignment horizontal="center" vertical="center"/>
      <protection/>
    </xf>
    <xf numFmtId="0" fontId="7" fillId="0" borderId="10" xfId="59" applyFont="1" applyFill="1" applyBorder="1" applyAlignment="1">
      <alignment wrapText="1"/>
      <protection/>
    </xf>
    <xf numFmtId="179" fontId="7" fillId="0" borderId="10" xfId="44" applyFont="1" applyFill="1" applyBorder="1" applyAlignment="1">
      <alignment/>
    </xf>
    <xf numFmtId="0" fontId="7" fillId="0" borderId="10" xfId="59" applyFont="1" applyFill="1" applyBorder="1">
      <alignment/>
      <protection/>
    </xf>
    <xf numFmtId="49" fontId="19" fillId="0" borderId="10" xfId="59" applyNumberFormat="1" applyFont="1" applyBorder="1" applyAlignment="1">
      <alignment vertical="center"/>
      <protection/>
    </xf>
    <xf numFmtId="0" fontId="19" fillId="0" borderId="13" xfId="59" applyFont="1" applyFill="1" applyBorder="1" applyAlignment="1">
      <alignment/>
      <protection/>
    </xf>
    <xf numFmtId="0" fontId="19" fillId="0" borderId="14" xfId="59" applyFont="1" applyFill="1" applyBorder="1" applyAlignment="1">
      <alignment/>
      <protection/>
    </xf>
    <xf numFmtId="0" fontId="7" fillId="0" borderId="0" xfId="59" applyFont="1" applyAlignment="1">
      <alignment/>
      <protection/>
    </xf>
    <xf numFmtId="0" fontId="7" fillId="0" borderId="0" xfId="59" applyFont="1" applyAlignment="1">
      <alignment horizontal="center"/>
      <protection/>
    </xf>
    <xf numFmtId="0" fontId="7" fillId="0" borderId="0" xfId="59" applyFont="1" applyBorder="1">
      <alignment/>
      <protection/>
    </xf>
    <xf numFmtId="0" fontId="16" fillId="0" borderId="0" xfId="0" applyFont="1" applyAlignment="1">
      <alignment/>
    </xf>
    <xf numFmtId="0" fontId="91" fillId="0" borderId="21" xfId="0" applyFont="1" applyBorder="1" applyAlignment="1">
      <alignment horizontal="center" vertical="center"/>
    </xf>
    <xf numFmtId="0" fontId="91" fillId="0" borderId="22" xfId="0" applyFont="1" applyBorder="1" applyAlignment="1">
      <alignment vertical="center"/>
    </xf>
    <xf numFmtId="0" fontId="91" fillId="0" borderId="22" xfId="0" applyFont="1" applyBorder="1" applyAlignment="1">
      <alignment horizontal="center" vertical="center" wrapText="1"/>
    </xf>
    <xf numFmtId="0" fontId="92" fillId="0" borderId="23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vertical="center" wrapText="1"/>
    </xf>
    <xf numFmtId="0" fontId="93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85" fontId="1" fillId="0" borderId="28" xfId="0" applyNumberFormat="1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26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5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Fill="1" applyBorder="1" applyAlignment="1" applyProtection="1">
      <alignment vertical="center"/>
      <protection/>
    </xf>
    <xf numFmtId="49" fontId="29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 applyProtection="1">
      <alignment vertical="center"/>
      <protection locked="0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3" fontId="2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9" fillId="0" borderId="31" xfId="0" applyFont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right" vertical="center"/>
    </xf>
    <xf numFmtId="0" fontId="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 horizontal="right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94" fillId="0" borderId="12" xfId="0" applyFont="1" applyBorder="1" applyAlignment="1">
      <alignment vertical="center" wrapText="1"/>
    </xf>
    <xf numFmtId="0" fontId="95" fillId="0" borderId="12" xfId="0" applyFont="1" applyBorder="1" applyAlignment="1">
      <alignment vertical="center" wrapText="1"/>
    </xf>
    <xf numFmtId="0" fontId="94" fillId="0" borderId="3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5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92" fillId="0" borderId="24" xfId="0" applyFont="1" applyBorder="1" applyAlignment="1">
      <alignment horizontal="right" vertical="center"/>
    </xf>
    <xf numFmtId="0" fontId="0" fillId="0" borderId="0" xfId="0" applyBorder="1" applyAlignment="1">
      <alignment/>
    </xf>
    <xf numFmtId="3" fontId="96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wrapText="1"/>
    </xf>
    <xf numFmtId="3" fontId="29" fillId="0" borderId="10" xfId="0" applyNumberFormat="1" applyFont="1" applyFill="1" applyBorder="1" applyAlignment="1" applyProtection="1">
      <alignment horizontal="right"/>
      <protection/>
    </xf>
    <xf numFmtId="49" fontId="29" fillId="0" borderId="10" xfId="0" applyNumberFormat="1" applyFont="1" applyBorder="1" applyAlignment="1">
      <alignment horizontal="right" wrapText="1"/>
    </xf>
    <xf numFmtId="3" fontId="29" fillId="0" borderId="10" xfId="0" applyNumberFormat="1" applyFont="1" applyFill="1" applyBorder="1" applyAlignment="1" applyProtection="1">
      <alignment horizontal="right"/>
      <protection locked="0"/>
    </xf>
    <xf numFmtId="0" fontId="29" fillId="0" borderId="10" xfId="0" applyFont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17" fillId="0" borderId="10" xfId="0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35" fillId="0" borderId="10" xfId="0" applyFont="1" applyBorder="1" applyAlignment="1" applyProtection="1">
      <alignment horizontal="left" vertical="top" wrapText="1"/>
      <protection locked="0"/>
    </xf>
    <xf numFmtId="3" fontId="7" fillId="0" borderId="10" xfId="59" applyNumberFormat="1" applyFont="1" applyFill="1" applyBorder="1">
      <alignment/>
      <protection/>
    </xf>
    <xf numFmtId="3" fontId="7" fillId="0" borderId="10" xfId="0" applyNumberFormat="1" applyFont="1" applyBorder="1" applyAlignment="1">
      <alignment/>
    </xf>
    <xf numFmtId="3" fontId="7" fillId="0" borderId="10" xfId="59" applyNumberFormat="1" applyFont="1" applyFill="1" applyBorder="1" applyAlignment="1">
      <alignment horizontal="right"/>
      <protection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right"/>
    </xf>
    <xf numFmtId="185" fontId="37" fillId="0" borderId="12" xfId="0" applyNumberFormat="1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184" fontId="20" fillId="0" borderId="0" xfId="0" applyNumberFormat="1" applyFont="1" applyBorder="1" applyAlignment="1">
      <alignment horizontal="center" vertical="center" wrapText="1"/>
    </xf>
    <xf numFmtId="184" fontId="20" fillId="0" borderId="0" xfId="0" applyNumberFormat="1" applyFont="1" applyAlignment="1">
      <alignment horizontal="center" vertical="center"/>
    </xf>
    <xf numFmtId="184" fontId="2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Alignment="1">
      <alignment horizontal="right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3" fontId="20" fillId="0" borderId="38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 applyProtection="1">
      <alignment vertical="center"/>
      <protection/>
    </xf>
    <xf numFmtId="3" fontId="29" fillId="0" borderId="10" xfId="0" applyNumberFormat="1" applyFont="1" applyFill="1" applyBorder="1" applyAlignment="1" applyProtection="1">
      <alignment vertical="center"/>
      <protection locked="0"/>
    </xf>
    <xf numFmtId="0" fontId="97" fillId="0" borderId="0" xfId="0" applyFont="1" applyAlignment="1">
      <alignment/>
    </xf>
    <xf numFmtId="0" fontId="16" fillId="0" borderId="0" xfId="0" applyFont="1" applyFill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3" fontId="41" fillId="0" borderId="0" xfId="0" applyNumberFormat="1" applyFont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59" applyFont="1" applyFill="1" applyBorder="1" applyAlignment="1">
      <alignment horizontal="right"/>
      <protection/>
    </xf>
    <xf numFmtId="179" fontId="7" fillId="0" borderId="10" xfId="44" applyFont="1" applyFill="1" applyBorder="1" applyAlignment="1">
      <alignment horizontal="right"/>
    </xf>
    <xf numFmtId="3" fontId="7" fillId="0" borderId="10" xfId="59" applyNumberFormat="1" applyFont="1" applyFill="1" applyBorder="1" applyAlignment="1">
      <alignment horizontal="right"/>
      <protection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19" fillId="0" borderId="10" xfId="59" applyFont="1" applyBorder="1" applyAlignment="1">
      <alignment horizontal="center"/>
      <protection/>
    </xf>
    <xf numFmtId="0" fontId="0" fillId="0" borderId="10" xfId="59" applyFont="1" applyBorder="1">
      <alignment/>
      <protection/>
    </xf>
    <xf numFmtId="0" fontId="19" fillId="0" borderId="10" xfId="0" applyFont="1" applyBorder="1" applyAlignment="1">
      <alignment/>
    </xf>
    <xf numFmtId="0" fontId="7" fillId="0" borderId="10" xfId="59" applyFont="1" applyBorder="1" applyAlignment="1">
      <alignment horizontal="right"/>
      <protection/>
    </xf>
    <xf numFmtId="0" fontId="7" fillId="0" borderId="0" xfId="0" applyFont="1" applyBorder="1" applyAlignment="1">
      <alignment horizontal="right"/>
    </xf>
    <xf numFmtId="0" fontId="7" fillId="0" borderId="10" xfId="59" applyFont="1" applyFill="1" applyBorder="1" applyAlignment="1">
      <alignment horizontal="right" wrapText="1"/>
      <protection/>
    </xf>
    <xf numFmtId="0" fontId="7" fillId="0" borderId="10" xfId="59" applyFont="1" applyBorder="1" applyAlignment="1">
      <alignment horizontal="righ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9" fillId="0" borderId="10" xfId="59" applyFont="1" applyFill="1" applyBorder="1" applyAlignment="1">
      <alignment/>
      <protection/>
    </xf>
    <xf numFmtId="0" fontId="7" fillId="0" borderId="10" xfId="59" applyFont="1" applyFill="1" applyBorder="1" applyAlignment="1">
      <alignment horizontal="left" wrapText="1"/>
      <protection/>
    </xf>
    <xf numFmtId="3" fontId="7" fillId="0" borderId="10" xfId="59" applyNumberFormat="1" applyFont="1" applyBorder="1" applyAlignment="1">
      <alignment horizontal="right"/>
      <protection/>
    </xf>
    <xf numFmtId="0" fontId="1" fillId="0" borderId="10" xfId="0" applyFont="1" applyBorder="1" applyAlignment="1">
      <alignment horizontal="center"/>
    </xf>
    <xf numFmtId="4" fontId="45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0" fontId="19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/>
      <protection/>
    </xf>
    <xf numFmtId="0" fontId="19" fillId="0" borderId="10" xfId="59" applyFont="1" applyBorder="1" applyAlignment="1">
      <alignment horizontal="center"/>
      <protection/>
    </xf>
    <xf numFmtId="0" fontId="19" fillId="0" borderId="10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 wrapText="1"/>
      <protection/>
    </xf>
    <xf numFmtId="49" fontId="98" fillId="0" borderId="10" xfId="0" applyNumberFormat="1" applyFont="1" applyFill="1" applyBorder="1" applyAlignment="1">
      <alignment horizontal="center" vertical="center"/>
    </xf>
    <xf numFmtId="3" fontId="99" fillId="0" borderId="1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" fontId="7" fillId="0" borderId="0" xfId="0" applyNumberFormat="1" applyFont="1" applyBorder="1" applyAlignment="1">
      <alignment vertical="center" wrapText="1"/>
    </xf>
    <xf numFmtId="3" fontId="99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100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3" fontId="2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29" fillId="0" borderId="26" xfId="0" applyFont="1" applyBorder="1" applyAlignment="1">
      <alignment/>
    </xf>
    <xf numFmtId="3" fontId="7" fillId="0" borderId="10" xfId="59" applyNumberFormat="1" applyFont="1" applyFill="1" applyBorder="1" applyAlignment="1">
      <alignment vertical="center" wrapText="1"/>
      <protection/>
    </xf>
    <xf numFmtId="3" fontId="7" fillId="0" borderId="10" xfId="59" applyNumberFormat="1" applyFont="1" applyFill="1" applyBorder="1" applyAlignment="1">
      <alignment vertical="center"/>
      <protection/>
    </xf>
    <xf numFmtId="3" fontId="29" fillId="33" borderId="10" xfId="59" applyNumberFormat="1" applyFont="1" applyFill="1" applyBorder="1" applyAlignment="1">
      <alignment vertical="center" wrapText="1"/>
      <protection/>
    </xf>
    <xf numFmtId="0" fontId="6" fillId="0" borderId="39" xfId="0" applyFont="1" applyBorder="1" applyAlignment="1">
      <alignment vertical="center"/>
    </xf>
    <xf numFmtId="49" fontId="43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right" wrapText="1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44" fillId="0" borderId="0" xfId="0" applyFont="1" applyFill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0" fontId="7" fillId="0" borderId="10" xfId="59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7" fillId="0" borderId="10" xfId="59" applyFont="1" applyBorder="1" applyAlignment="1">
      <alignment horizontal="left" vertical="center"/>
      <protection/>
    </xf>
    <xf numFmtId="3" fontId="29" fillId="0" borderId="10" xfId="0" applyNumberFormat="1" applyFont="1" applyFill="1" applyBorder="1" applyAlignment="1" applyProtection="1">
      <alignment/>
      <protection/>
    </xf>
    <xf numFmtId="3" fontId="29" fillId="0" borderId="10" xfId="0" applyNumberFormat="1" applyFont="1" applyFill="1" applyBorder="1" applyAlignment="1" applyProtection="1">
      <alignment/>
      <protection locked="0"/>
    </xf>
    <xf numFmtId="3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3" fontId="99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3" fontId="7" fillId="0" borderId="10" xfId="59" applyNumberFormat="1" applyFont="1" applyFill="1" applyBorder="1" applyAlignment="1">
      <alignment horizontal="right" vertical="center" wrapText="1"/>
      <protection/>
    </xf>
    <xf numFmtId="3" fontId="27" fillId="0" borderId="10" xfId="59" applyNumberFormat="1" applyFont="1" applyFill="1" applyBorder="1" applyAlignment="1">
      <alignment horizontal="right" vertical="center" wrapText="1"/>
      <protection/>
    </xf>
    <xf numFmtId="3" fontId="7" fillId="0" borderId="10" xfId="59" applyNumberFormat="1" applyFont="1" applyFill="1" applyBorder="1" applyAlignment="1">
      <alignment horizontal="right" vertical="center"/>
      <protection/>
    </xf>
    <xf numFmtId="3" fontId="27" fillId="0" borderId="10" xfId="59" applyNumberFormat="1" applyFont="1" applyFill="1" applyBorder="1" applyAlignment="1">
      <alignment horizontal="right" vertical="center"/>
      <protection/>
    </xf>
    <xf numFmtId="4" fontId="1" fillId="0" borderId="0" xfId="0" applyNumberFormat="1" applyFont="1" applyAlignment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3" fontId="101" fillId="0" borderId="10" xfId="0" applyNumberFormat="1" applyFont="1" applyBorder="1" applyAlignment="1">
      <alignment/>
    </xf>
    <xf numFmtId="3" fontId="27" fillId="0" borderId="10" xfId="59" applyNumberFormat="1" applyFont="1" applyFill="1" applyBorder="1" applyAlignment="1">
      <alignment horizontal="center" vertical="center" wrapText="1"/>
      <protection/>
    </xf>
    <xf numFmtId="4" fontId="1" fillId="0" borderId="24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192" fontId="22" fillId="0" borderId="10" xfId="44" applyNumberFormat="1" applyFont="1" applyFill="1" applyBorder="1" applyAlignment="1">
      <alignment/>
    </xf>
    <xf numFmtId="192" fontId="43" fillId="0" borderId="10" xfId="42" applyNumberFormat="1" applyFont="1" applyBorder="1" applyAlignment="1">
      <alignment horizontal="right" wrapText="1"/>
    </xf>
    <xf numFmtId="192" fontId="29" fillId="0" borderId="10" xfId="42" applyNumberFormat="1" applyFont="1" applyFill="1" applyBorder="1" applyAlignment="1" applyProtection="1">
      <alignment horizontal="right"/>
      <protection locked="0"/>
    </xf>
    <xf numFmtId="192" fontId="29" fillId="0" borderId="10" xfId="42" applyNumberFormat="1" applyFont="1" applyFill="1" applyBorder="1" applyAlignment="1" applyProtection="1">
      <alignment horizontal="right"/>
      <protection/>
    </xf>
    <xf numFmtId="192" fontId="29" fillId="0" borderId="10" xfId="42" applyNumberFormat="1" applyFont="1" applyBorder="1" applyAlignment="1">
      <alignment horizontal="right" wrapText="1"/>
    </xf>
    <xf numFmtId="192" fontId="29" fillId="0" borderId="10" xfId="42" applyNumberFormat="1" applyFont="1" applyFill="1" applyBorder="1" applyAlignment="1">
      <alignment horizontal="right"/>
    </xf>
    <xf numFmtId="192" fontId="29" fillId="0" borderId="10" xfId="42" applyNumberFormat="1" applyFont="1" applyBorder="1" applyAlignment="1">
      <alignment horizontal="right"/>
    </xf>
    <xf numFmtId="192" fontId="29" fillId="0" borderId="10" xfId="42" applyNumberFormat="1" applyFont="1" applyBorder="1" applyAlignment="1">
      <alignment/>
    </xf>
    <xf numFmtId="192" fontId="1" fillId="0" borderId="10" xfId="42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49" fontId="19" fillId="0" borderId="10" xfId="0" applyNumberFormat="1" applyFont="1" applyFill="1" applyBorder="1" applyAlignment="1">
      <alignment vertical="top"/>
    </xf>
    <xf numFmtId="49" fontId="19" fillId="0" borderId="10" xfId="0" applyNumberFormat="1" applyFont="1" applyFill="1" applyBorder="1" applyAlignment="1">
      <alignment/>
    </xf>
    <xf numFmtId="0" fontId="50" fillId="0" borderId="10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1" fillId="35" borderId="10" xfId="0" applyFont="1" applyFill="1" applyBorder="1" applyAlignment="1">
      <alignment horizontal="right" vertical="center"/>
    </xf>
    <xf numFmtId="2" fontId="1" fillId="35" borderId="10" xfId="0" applyNumberFormat="1" applyFont="1" applyFill="1" applyBorder="1" applyAlignment="1">
      <alignment vertical="center"/>
    </xf>
    <xf numFmtId="1" fontId="1" fillId="35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0" fontId="38" fillId="0" borderId="0" xfId="0" applyFont="1" applyAlignment="1">
      <alignment horizontal="center"/>
    </xf>
    <xf numFmtId="185" fontId="37" fillId="0" borderId="12" xfId="0" applyNumberFormat="1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1" fillId="0" borderId="43" xfId="0" applyNumberFormat="1" applyFont="1" applyBorder="1" applyAlignment="1">
      <alignment horizontal="center" vertical="center" wrapText="1"/>
    </xf>
    <xf numFmtId="185" fontId="1" fillId="0" borderId="30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29" fillId="0" borderId="2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9" fillId="0" borderId="10" xfId="59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/>
    </xf>
    <xf numFmtId="0" fontId="20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9" fillId="0" borderId="13" xfId="59" applyFont="1" applyFill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 wrapText="1"/>
      <protection/>
    </xf>
    <xf numFmtId="0" fontId="19" fillId="34" borderId="10" xfId="59" applyFont="1" applyFill="1" applyBorder="1" applyAlignment="1">
      <alignment horizontal="center" vertical="center" wrapText="1"/>
      <protection/>
    </xf>
    <xf numFmtId="0" fontId="19" fillId="34" borderId="18" xfId="59" applyFont="1" applyFill="1" applyBorder="1" applyAlignment="1">
      <alignment horizontal="center" vertical="center" wrapText="1"/>
      <protection/>
    </xf>
    <xf numFmtId="0" fontId="19" fillId="34" borderId="20" xfId="59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26" fillId="0" borderId="19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0" borderId="10" xfId="59" applyFont="1" applyFill="1" applyBorder="1" applyAlignment="1">
      <alignment horizontal="left" vertical="center"/>
      <protection/>
    </xf>
    <xf numFmtId="49" fontId="19" fillId="0" borderId="10" xfId="59" applyNumberFormat="1" applyFont="1" applyBorder="1" applyAlignment="1">
      <alignment horizontal="left" vertical="center"/>
      <protection/>
    </xf>
    <xf numFmtId="0" fontId="19" fillId="0" borderId="13" xfId="59" applyFont="1" applyFill="1" applyBorder="1" applyAlignment="1">
      <alignment horizontal="left" vertical="center"/>
      <protection/>
    </xf>
    <xf numFmtId="0" fontId="19" fillId="0" borderId="14" xfId="59" applyFont="1" applyFill="1" applyBorder="1" applyAlignment="1">
      <alignment horizontal="left" vertical="center"/>
      <protection/>
    </xf>
    <xf numFmtId="49" fontId="19" fillId="0" borderId="13" xfId="59" applyNumberFormat="1" applyFont="1" applyBorder="1" applyAlignment="1">
      <alignment horizontal="left" vertical="center"/>
      <protection/>
    </xf>
    <xf numFmtId="49" fontId="19" fillId="0" borderId="14" xfId="59" applyNumberFormat="1" applyFont="1" applyBorder="1" applyAlignment="1">
      <alignment horizontal="left" vertical="center"/>
      <protection/>
    </xf>
    <xf numFmtId="0" fontId="19" fillId="0" borderId="10" xfId="59" applyFont="1" applyFill="1" applyBorder="1" applyAlignment="1">
      <alignment horizontal="center" vertical="center"/>
      <protection/>
    </xf>
    <xf numFmtId="0" fontId="19" fillId="0" borderId="18" xfId="59" applyFont="1" applyBorder="1" applyAlignment="1">
      <alignment horizontal="center" vertical="center" wrapText="1"/>
      <protection/>
    </xf>
    <xf numFmtId="0" fontId="19" fillId="0" borderId="20" xfId="59" applyFont="1" applyBorder="1" applyAlignment="1">
      <alignment horizontal="center" vertical="center" wrapText="1"/>
      <protection/>
    </xf>
    <xf numFmtId="0" fontId="19" fillId="0" borderId="18" xfId="59" applyFont="1" applyFill="1" applyBorder="1" applyAlignment="1">
      <alignment horizontal="center" vertical="center"/>
      <protection/>
    </xf>
    <xf numFmtId="0" fontId="19" fillId="0" borderId="20" xfId="59" applyFont="1" applyFill="1" applyBorder="1" applyAlignment="1">
      <alignment horizontal="center" vertical="center"/>
      <protection/>
    </xf>
    <xf numFmtId="0" fontId="19" fillId="0" borderId="18" xfId="59" applyFont="1" applyFill="1" applyBorder="1" applyAlignment="1">
      <alignment horizontal="center" vertical="center" wrapText="1"/>
      <protection/>
    </xf>
    <xf numFmtId="0" fontId="19" fillId="0" borderId="20" xfId="59" applyFont="1" applyFill="1" applyBorder="1" applyAlignment="1">
      <alignment horizontal="center" vertical="center" wrapText="1"/>
      <protection/>
    </xf>
    <xf numFmtId="0" fontId="19" fillId="0" borderId="0" xfId="59" applyFont="1" applyAlignment="1">
      <alignment horizont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40" fillId="0" borderId="10" xfId="0" applyFont="1" applyBorder="1" applyAlignment="1">
      <alignment horizontal="center" wrapText="1"/>
    </xf>
    <xf numFmtId="3" fontId="0" fillId="0" borderId="41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679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1447800</xdr:colOff>
      <xdr:row>9</xdr:row>
      <xdr:rowOff>333375</xdr:rowOff>
    </xdr:from>
    <xdr:ext cx="6667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9134475" y="2409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1447800</xdr:colOff>
      <xdr:row>22</xdr:row>
      <xdr:rowOff>333375</xdr:rowOff>
    </xdr:from>
    <xdr:ext cx="666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9134475" y="679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20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 uspeha 16"/>
      <sheetName val="bilans stanja 16"/>
      <sheetName val="izveštaj o tokovima gotovine 16"/>
      <sheetName val="bilans uspeha 2017"/>
      <sheetName val="bilans stanja 2017"/>
      <sheetName val="izveštaj o tokovima 2017"/>
      <sheetName val="Субвенције"/>
      <sheetName val="Трошкови запослених"/>
      <sheetName val="Динамика запошљавања"/>
      <sheetName val="Планирана структура запосленост"/>
      <sheetName val="Зараде-1"/>
      <sheetName val="Накнаде"/>
      <sheetName val="Улагања"/>
      <sheetName val="Кредит"/>
      <sheetName val="Потраживања-Обавезе"/>
      <sheetName val="Набавке"/>
      <sheetName val="Средства за посебне намене"/>
      <sheetName val="Запосленост по месецима"/>
      <sheetName val="Зараде план 2017."/>
      <sheetName val="Sheet1"/>
      <sheetName val="Sheet2"/>
    </sheetNames>
    <sheetDataSet>
      <sheetData sheetId="3">
        <row r="12">
          <cell r="E12">
            <v>437994</v>
          </cell>
        </row>
        <row r="25">
          <cell r="E25">
            <v>407214</v>
          </cell>
        </row>
        <row r="30">
          <cell r="E30">
            <v>426154</v>
          </cell>
        </row>
        <row r="37">
          <cell r="E37">
            <v>229434</v>
          </cell>
        </row>
        <row r="45">
          <cell r="E45">
            <v>2000</v>
          </cell>
        </row>
      </sheetData>
      <sheetData sheetId="4">
        <row r="19">
          <cell r="F19">
            <v>651348</v>
          </cell>
        </row>
        <row r="53">
          <cell r="E53" t="str">
            <v>044</v>
          </cell>
        </row>
        <row r="65">
          <cell r="E65" t="str">
            <v>056</v>
          </cell>
        </row>
        <row r="80">
          <cell r="E80" t="str">
            <v>071</v>
          </cell>
          <cell r="F80">
            <v>833281</v>
          </cell>
        </row>
        <row r="138">
          <cell r="E138" t="str">
            <v>0456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83"/>
  <sheetViews>
    <sheetView zoomScale="75" zoomScaleNormal="75" zoomScalePageLayoutView="0" workbookViewId="0" topLeftCell="A54">
      <selection activeCell="G71" sqref="G71"/>
    </sheetView>
  </sheetViews>
  <sheetFormatPr defaultColWidth="9.140625" defaultRowHeight="12.75"/>
  <cols>
    <col min="3" max="3" width="16.7109375" style="0" customWidth="1"/>
    <col min="4" max="4" width="92.8515625" style="0" customWidth="1"/>
    <col min="5" max="5" width="22.00390625" style="0" customWidth="1"/>
    <col min="6" max="6" width="36.421875" style="0" customWidth="1"/>
    <col min="7" max="7" width="34.00390625" style="0" customWidth="1"/>
  </cols>
  <sheetData>
    <row r="2" spans="3:7" ht="23.25">
      <c r="C2" s="297"/>
      <c r="D2" s="297"/>
      <c r="E2" s="297"/>
      <c r="F2" s="297"/>
      <c r="G2" s="297"/>
    </row>
    <row r="3" spans="3:7" ht="24.75" customHeight="1">
      <c r="C3" s="298"/>
      <c r="D3" s="298"/>
      <c r="E3" s="298"/>
      <c r="F3" s="298"/>
      <c r="G3" s="299" t="s">
        <v>167</v>
      </c>
    </row>
    <row r="4" spans="3:7" s="5" customFormat="1" ht="24.75" customHeight="1">
      <c r="C4" s="478" t="s">
        <v>124</v>
      </c>
      <c r="D4" s="478"/>
      <c r="E4" s="478"/>
      <c r="F4" s="478"/>
      <c r="G4" s="478"/>
    </row>
    <row r="5" spans="3:7" s="5" customFormat="1" ht="15" customHeight="1">
      <c r="C5" s="300"/>
      <c r="D5" s="300"/>
      <c r="E5" s="300"/>
      <c r="F5" s="300"/>
      <c r="G5" s="301"/>
    </row>
    <row r="6" spans="3:7" s="5" customFormat="1" ht="24.75" customHeight="1">
      <c r="C6" s="478" t="s">
        <v>783</v>
      </c>
      <c r="D6" s="478"/>
      <c r="E6" s="478"/>
      <c r="F6" s="478"/>
      <c r="G6" s="478"/>
    </row>
    <row r="7" spans="3:7" s="2" customFormat="1" ht="33.75" customHeight="1">
      <c r="C7" s="298"/>
      <c r="D7" s="298"/>
      <c r="E7" s="298"/>
      <c r="F7" s="298"/>
      <c r="G7" s="302" t="s">
        <v>152</v>
      </c>
    </row>
    <row r="8" spans="3:7" s="2" customFormat="1" ht="30" customHeight="1">
      <c r="C8" s="479" t="s">
        <v>219</v>
      </c>
      <c r="D8" s="480" t="s">
        <v>220</v>
      </c>
      <c r="E8" s="482" t="s">
        <v>86</v>
      </c>
      <c r="F8" s="481" t="s">
        <v>126</v>
      </c>
      <c r="G8" s="481"/>
    </row>
    <row r="9" spans="3:7" s="2" customFormat="1" ht="39.75" customHeight="1">
      <c r="C9" s="479"/>
      <c r="D9" s="480"/>
      <c r="E9" s="482"/>
      <c r="F9" s="306" t="s">
        <v>730</v>
      </c>
      <c r="G9" s="306" t="s">
        <v>784</v>
      </c>
    </row>
    <row r="10" spans="3:7" s="2" customFormat="1" ht="23.25">
      <c r="C10" s="303">
        <v>1</v>
      </c>
      <c r="D10" s="304">
        <v>2</v>
      </c>
      <c r="E10" s="305">
        <v>3</v>
      </c>
      <c r="F10" s="306">
        <v>4</v>
      </c>
      <c r="G10" s="306">
        <v>5</v>
      </c>
    </row>
    <row r="11" spans="3:7" s="2" customFormat="1" ht="39.75" customHeight="1">
      <c r="C11" s="197"/>
      <c r="D11" s="198" t="s">
        <v>398</v>
      </c>
      <c r="E11" s="199"/>
      <c r="F11" s="329"/>
      <c r="G11" s="329"/>
    </row>
    <row r="12" spans="3:7" s="2" customFormat="1" ht="39.75" customHeight="1">
      <c r="C12" s="197" t="s">
        <v>399</v>
      </c>
      <c r="D12" s="198" t="s">
        <v>400</v>
      </c>
      <c r="E12" s="199">
        <v>1001</v>
      </c>
      <c r="F12" s="387">
        <v>400799</v>
      </c>
      <c r="G12" s="237">
        <v>391810</v>
      </c>
    </row>
    <row r="13" spans="3:7" s="2" customFormat="1" ht="39.75" customHeight="1">
      <c r="C13" s="197">
        <v>60</v>
      </c>
      <c r="D13" s="198" t="s">
        <v>401</v>
      </c>
      <c r="E13" s="199">
        <v>1002</v>
      </c>
      <c r="F13" s="388"/>
      <c r="G13" s="238"/>
    </row>
    <row r="14" spans="3:7" s="2" customFormat="1" ht="39.75" customHeight="1">
      <c r="C14" s="202">
        <v>600</v>
      </c>
      <c r="D14" s="203" t="s">
        <v>402</v>
      </c>
      <c r="E14" s="204">
        <v>1003</v>
      </c>
      <c r="F14" s="388"/>
      <c r="G14" s="238"/>
    </row>
    <row r="15" spans="3:7" s="2" customFormat="1" ht="39.75" customHeight="1">
      <c r="C15" s="202">
        <v>601</v>
      </c>
      <c r="D15" s="203" t="s">
        <v>403</v>
      </c>
      <c r="E15" s="204">
        <v>1004</v>
      </c>
      <c r="F15" s="388"/>
      <c r="G15" s="238"/>
    </row>
    <row r="16" spans="3:7" s="2" customFormat="1" ht="39.75" customHeight="1">
      <c r="C16" s="202">
        <v>602</v>
      </c>
      <c r="D16" s="203" t="s">
        <v>404</v>
      </c>
      <c r="E16" s="204">
        <v>1005</v>
      </c>
      <c r="F16" s="388"/>
      <c r="G16" s="238"/>
    </row>
    <row r="17" spans="3:7" s="2" customFormat="1" ht="39.75" customHeight="1">
      <c r="C17" s="202">
        <v>603</v>
      </c>
      <c r="D17" s="203" t="s">
        <v>405</v>
      </c>
      <c r="E17" s="204">
        <v>1006</v>
      </c>
      <c r="F17" s="388"/>
      <c r="G17" s="238"/>
    </row>
    <row r="18" spans="3:7" ht="39.75" customHeight="1">
      <c r="C18" s="202">
        <v>604</v>
      </c>
      <c r="D18" s="203" t="s">
        <v>406</v>
      </c>
      <c r="E18" s="204">
        <v>1007</v>
      </c>
      <c r="F18" s="388"/>
      <c r="G18" s="238"/>
    </row>
    <row r="19" spans="3:7" ht="39.75" customHeight="1">
      <c r="C19" s="202">
        <v>605</v>
      </c>
      <c r="D19" s="203" t="s">
        <v>407</v>
      </c>
      <c r="E19" s="204">
        <v>1008</v>
      </c>
      <c r="F19" s="388"/>
      <c r="G19" s="238"/>
    </row>
    <row r="20" spans="3:7" ht="39.75" customHeight="1">
      <c r="C20" s="197">
        <v>61</v>
      </c>
      <c r="D20" s="198" t="s">
        <v>408</v>
      </c>
      <c r="E20" s="199">
        <v>1009</v>
      </c>
      <c r="F20" s="387">
        <v>370799</v>
      </c>
      <c r="G20" s="237">
        <v>365460</v>
      </c>
    </row>
    <row r="21" spans="3:7" ht="39.75" customHeight="1">
      <c r="C21" s="202">
        <v>610</v>
      </c>
      <c r="D21" s="203" t="s">
        <v>409</v>
      </c>
      <c r="E21" s="204">
        <v>1010</v>
      </c>
      <c r="F21" s="388"/>
      <c r="G21" s="238"/>
    </row>
    <row r="22" spans="3:7" ht="39.75" customHeight="1">
      <c r="C22" s="202">
        <v>611</v>
      </c>
      <c r="D22" s="203" t="s">
        <v>410</v>
      </c>
      <c r="E22" s="204">
        <v>1011</v>
      </c>
      <c r="F22" s="388"/>
      <c r="G22" s="238"/>
    </row>
    <row r="23" spans="3:7" ht="39.75" customHeight="1">
      <c r="C23" s="202">
        <v>612</v>
      </c>
      <c r="D23" s="203" t="s">
        <v>411</v>
      </c>
      <c r="E23" s="204">
        <v>1012</v>
      </c>
      <c r="F23" s="388"/>
      <c r="G23" s="238"/>
    </row>
    <row r="24" spans="3:7" ht="39.75" customHeight="1">
      <c r="C24" s="202">
        <v>613</v>
      </c>
      <c r="D24" s="203" t="s">
        <v>412</v>
      </c>
      <c r="E24" s="204">
        <v>1013</v>
      </c>
      <c r="F24" s="388"/>
      <c r="G24" s="238"/>
    </row>
    <row r="25" spans="3:7" ht="39.75" customHeight="1">
      <c r="C25" s="202">
        <v>614</v>
      </c>
      <c r="D25" s="203" t="s">
        <v>413</v>
      </c>
      <c r="E25" s="204">
        <v>1014</v>
      </c>
      <c r="F25" s="387">
        <v>370799</v>
      </c>
      <c r="G25" s="237">
        <v>365460</v>
      </c>
    </row>
    <row r="26" spans="3:7" ht="39.75" customHeight="1">
      <c r="C26" s="202">
        <v>615</v>
      </c>
      <c r="D26" s="203" t="s">
        <v>414</v>
      </c>
      <c r="E26" s="204">
        <v>1015</v>
      </c>
      <c r="F26" s="388"/>
      <c r="G26" s="238"/>
    </row>
    <row r="27" spans="3:7" ht="39.75" customHeight="1">
      <c r="C27" s="202">
        <v>64</v>
      </c>
      <c r="D27" s="203" t="s">
        <v>415</v>
      </c>
      <c r="E27" s="204">
        <v>1016</v>
      </c>
      <c r="F27" s="387">
        <v>30000</v>
      </c>
      <c r="G27" s="237">
        <v>22500</v>
      </c>
    </row>
    <row r="28" spans="3:7" ht="39.75" customHeight="1">
      <c r="C28" s="202">
        <v>65</v>
      </c>
      <c r="D28" s="203" t="s">
        <v>416</v>
      </c>
      <c r="E28" s="204">
        <v>1017</v>
      </c>
      <c r="F28" s="387"/>
      <c r="G28" s="237"/>
    </row>
    <row r="29" spans="3:7" ht="39.75" customHeight="1">
      <c r="C29" s="197"/>
      <c r="D29" s="198" t="s">
        <v>417</v>
      </c>
      <c r="E29" s="199"/>
      <c r="F29" s="388"/>
      <c r="G29" s="237"/>
    </row>
    <row r="30" spans="3:7" ht="39.75" customHeight="1">
      <c r="C30" s="197" t="s">
        <v>418</v>
      </c>
      <c r="D30" s="198" t="s">
        <v>419</v>
      </c>
      <c r="E30" s="199">
        <v>1018</v>
      </c>
      <c r="F30" s="387">
        <v>406140</v>
      </c>
      <c r="G30" s="237">
        <v>381561</v>
      </c>
    </row>
    <row r="31" spans="3:7" ht="39.75" customHeight="1">
      <c r="C31" s="202">
        <v>50</v>
      </c>
      <c r="D31" s="203" t="s">
        <v>420</v>
      </c>
      <c r="E31" s="204">
        <v>1019</v>
      </c>
      <c r="F31" s="387">
        <v>2000</v>
      </c>
      <c r="G31" s="237">
        <v>1500</v>
      </c>
    </row>
    <row r="32" spans="3:7" ht="39.75" customHeight="1">
      <c r="C32" s="202">
        <v>62</v>
      </c>
      <c r="D32" s="203" t="s">
        <v>421</v>
      </c>
      <c r="E32" s="204">
        <v>1020</v>
      </c>
      <c r="F32" s="388"/>
      <c r="G32" s="238"/>
    </row>
    <row r="33" spans="3:7" ht="39.75" customHeight="1">
      <c r="C33" s="202">
        <v>630</v>
      </c>
      <c r="D33" s="203" t="s">
        <v>422</v>
      </c>
      <c r="E33" s="204">
        <v>1021</v>
      </c>
      <c r="F33" s="388"/>
      <c r="G33" s="238"/>
    </row>
    <row r="34" spans="3:7" ht="39.75" customHeight="1">
      <c r="C34" s="202">
        <v>631</v>
      </c>
      <c r="D34" s="203" t="s">
        <v>423</v>
      </c>
      <c r="E34" s="204">
        <v>1022</v>
      </c>
      <c r="F34" s="388"/>
      <c r="G34" s="237"/>
    </row>
    <row r="35" spans="3:7" ht="39.75" customHeight="1">
      <c r="C35" s="202" t="s">
        <v>221</v>
      </c>
      <c r="D35" s="203" t="s">
        <v>424</v>
      </c>
      <c r="E35" s="204">
        <v>1023</v>
      </c>
      <c r="F35" s="387">
        <v>16500</v>
      </c>
      <c r="G35" s="237">
        <v>15500</v>
      </c>
    </row>
    <row r="36" spans="3:7" ht="39.75" customHeight="1">
      <c r="C36" s="202">
        <v>513</v>
      </c>
      <c r="D36" s="203" t="s">
        <v>425</v>
      </c>
      <c r="E36" s="204">
        <v>1024</v>
      </c>
      <c r="F36" s="387">
        <v>25100</v>
      </c>
      <c r="G36" s="237">
        <v>25000</v>
      </c>
    </row>
    <row r="37" spans="3:7" ht="39.75" customHeight="1">
      <c r="C37" s="202">
        <v>52</v>
      </c>
      <c r="D37" s="203" t="s">
        <v>426</v>
      </c>
      <c r="E37" s="204">
        <v>1025</v>
      </c>
      <c r="F37" s="387">
        <v>235184</v>
      </c>
      <c r="G37" s="237">
        <v>222000</v>
      </c>
    </row>
    <row r="38" spans="3:7" ht="39.75" customHeight="1">
      <c r="C38" s="202">
        <v>53</v>
      </c>
      <c r="D38" s="203" t="s">
        <v>427</v>
      </c>
      <c r="E38" s="204">
        <v>1026</v>
      </c>
      <c r="F38" s="387">
        <v>70786</v>
      </c>
      <c r="G38" s="237">
        <v>65000</v>
      </c>
    </row>
    <row r="39" spans="3:7" ht="39.75" customHeight="1">
      <c r="C39" s="202">
        <v>540</v>
      </c>
      <c r="D39" s="203" t="s">
        <v>428</v>
      </c>
      <c r="E39" s="204">
        <v>1027</v>
      </c>
      <c r="F39" s="387">
        <v>37000</v>
      </c>
      <c r="G39" s="237">
        <v>38000</v>
      </c>
    </row>
    <row r="40" spans="3:7" ht="39.75" customHeight="1">
      <c r="C40" s="202" t="s">
        <v>222</v>
      </c>
      <c r="D40" s="203" t="s">
        <v>429</v>
      </c>
      <c r="E40" s="204">
        <v>1028</v>
      </c>
      <c r="F40" s="387">
        <v>3000</v>
      </c>
      <c r="G40" s="237">
        <v>2500</v>
      </c>
    </row>
    <row r="41" spans="3:7" ht="39.75" customHeight="1">
      <c r="C41" s="202">
        <v>55</v>
      </c>
      <c r="D41" s="203" t="s">
        <v>430</v>
      </c>
      <c r="E41" s="204">
        <v>1029</v>
      </c>
      <c r="F41" s="387">
        <v>16570</v>
      </c>
      <c r="G41" s="237">
        <v>12061</v>
      </c>
    </row>
    <row r="42" spans="3:7" ht="39.75" customHeight="1">
      <c r="C42" s="197"/>
      <c r="D42" s="198" t="s">
        <v>431</v>
      </c>
      <c r="E42" s="199">
        <v>1030</v>
      </c>
      <c r="F42" s="388"/>
      <c r="G42" s="237">
        <v>10249</v>
      </c>
    </row>
    <row r="43" spans="3:7" ht="39.75" customHeight="1">
      <c r="C43" s="197"/>
      <c r="D43" s="198" t="s">
        <v>432</v>
      </c>
      <c r="E43" s="199">
        <v>1031</v>
      </c>
      <c r="F43" s="387">
        <v>5341</v>
      </c>
      <c r="G43" s="237"/>
    </row>
    <row r="44" spans="3:7" ht="39.75" customHeight="1">
      <c r="C44" s="197">
        <v>66</v>
      </c>
      <c r="D44" s="198" t="s">
        <v>433</v>
      </c>
      <c r="E44" s="199">
        <v>1032</v>
      </c>
      <c r="F44" s="387">
        <v>13000</v>
      </c>
      <c r="G44" s="237">
        <v>12400</v>
      </c>
    </row>
    <row r="45" spans="3:7" ht="39.75" customHeight="1">
      <c r="C45" s="197" t="s">
        <v>434</v>
      </c>
      <c r="D45" s="198" t="s">
        <v>435</v>
      </c>
      <c r="E45" s="199">
        <v>1033</v>
      </c>
      <c r="F45" s="387">
        <v>4000</v>
      </c>
      <c r="G45" s="237">
        <v>2500</v>
      </c>
    </row>
    <row r="46" spans="3:7" ht="39.75" customHeight="1">
      <c r="C46" s="202">
        <v>660</v>
      </c>
      <c r="D46" s="203" t="s">
        <v>436</v>
      </c>
      <c r="E46" s="204">
        <v>1034</v>
      </c>
      <c r="F46" s="388"/>
      <c r="G46" s="238"/>
    </row>
    <row r="47" spans="3:7" ht="39.75" customHeight="1">
      <c r="C47" s="202">
        <v>661</v>
      </c>
      <c r="D47" s="203" t="s">
        <v>437</v>
      </c>
      <c r="E47" s="204">
        <v>1035</v>
      </c>
      <c r="F47" s="389"/>
      <c r="G47" s="240"/>
    </row>
    <row r="48" spans="3:7" ht="39.75" customHeight="1">
      <c r="C48" s="202">
        <v>665</v>
      </c>
      <c r="D48" s="203" t="s">
        <v>438</v>
      </c>
      <c r="E48" s="204">
        <v>1036</v>
      </c>
      <c r="F48" s="389"/>
      <c r="G48" s="240"/>
    </row>
    <row r="49" spans="3:7" ht="39.75" customHeight="1">
      <c r="C49" s="202">
        <v>669</v>
      </c>
      <c r="D49" s="203" t="s">
        <v>439</v>
      </c>
      <c r="E49" s="204">
        <v>1037</v>
      </c>
      <c r="F49" s="390">
        <v>4000</v>
      </c>
      <c r="G49" s="407">
        <v>2500</v>
      </c>
    </row>
    <row r="50" spans="3:7" ht="39.75" customHeight="1">
      <c r="C50" s="197">
        <v>662</v>
      </c>
      <c r="D50" s="198" t="s">
        <v>440</v>
      </c>
      <c r="E50" s="199">
        <v>1038</v>
      </c>
      <c r="F50" s="390">
        <v>9000</v>
      </c>
      <c r="G50" s="239">
        <v>9900</v>
      </c>
    </row>
    <row r="51" spans="3:7" ht="39.75" customHeight="1">
      <c r="C51" s="197" t="s">
        <v>223</v>
      </c>
      <c r="D51" s="198" t="s">
        <v>441</v>
      </c>
      <c r="E51" s="199">
        <v>1039</v>
      </c>
      <c r="F51" s="389"/>
      <c r="G51" s="240"/>
    </row>
    <row r="52" spans="3:7" ht="39.75" customHeight="1">
      <c r="C52" s="197">
        <v>56</v>
      </c>
      <c r="D52" s="198" t="s">
        <v>442</v>
      </c>
      <c r="E52" s="199">
        <v>1040</v>
      </c>
      <c r="F52" s="390">
        <v>1000</v>
      </c>
      <c r="G52" s="240">
        <v>939</v>
      </c>
    </row>
    <row r="53" spans="3:7" ht="39.75" customHeight="1">
      <c r="C53" s="197" t="s">
        <v>443</v>
      </c>
      <c r="D53" s="198" t="s">
        <v>444</v>
      </c>
      <c r="E53" s="199">
        <v>1041</v>
      </c>
      <c r="F53" s="389">
        <v>500</v>
      </c>
      <c r="G53" s="240">
        <v>864</v>
      </c>
    </row>
    <row r="54" spans="3:7" ht="39.75" customHeight="1">
      <c r="C54" s="202">
        <v>560</v>
      </c>
      <c r="D54" s="203" t="s">
        <v>224</v>
      </c>
      <c r="E54" s="204">
        <v>1042</v>
      </c>
      <c r="F54" s="389"/>
      <c r="G54" s="240"/>
    </row>
    <row r="55" spans="3:7" ht="39.75" customHeight="1">
      <c r="C55" s="202">
        <v>561</v>
      </c>
      <c r="D55" s="203" t="s">
        <v>225</v>
      </c>
      <c r="E55" s="204">
        <v>1043</v>
      </c>
      <c r="F55" s="389"/>
      <c r="G55" s="240"/>
    </row>
    <row r="56" spans="3:7" ht="39.75" customHeight="1">
      <c r="C56" s="202">
        <v>565</v>
      </c>
      <c r="D56" s="203" t="s">
        <v>445</v>
      </c>
      <c r="E56" s="204">
        <v>1044</v>
      </c>
      <c r="F56" s="389"/>
      <c r="G56" s="240"/>
    </row>
    <row r="57" spans="3:7" ht="39.75" customHeight="1">
      <c r="C57" s="202" t="s">
        <v>226</v>
      </c>
      <c r="D57" s="203" t="s">
        <v>446</v>
      </c>
      <c r="E57" s="204">
        <v>1045</v>
      </c>
      <c r="F57" s="389">
        <v>500</v>
      </c>
      <c r="G57" s="239">
        <v>864</v>
      </c>
    </row>
    <row r="58" spans="3:7" ht="39.75" customHeight="1">
      <c r="C58" s="202">
        <v>562</v>
      </c>
      <c r="D58" s="203" t="s">
        <v>447</v>
      </c>
      <c r="E58" s="204">
        <v>1046</v>
      </c>
      <c r="F58" s="389">
        <v>500</v>
      </c>
      <c r="G58" s="239">
        <v>75</v>
      </c>
    </row>
    <row r="59" spans="3:7" ht="39.75" customHeight="1">
      <c r="C59" s="197" t="s">
        <v>448</v>
      </c>
      <c r="D59" s="198" t="s">
        <v>449</v>
      </c>
      <c r="E59" s="199">
        <v>1047</v>
      </c>
      <c r="F59" s="389"/>
      <c r="G59" s="239"/>
    </row>
    <row r="60" spans="3:7" ht="39.75" customHeight="1">
      <c r="C60" s="197"/>
      <c r="D60" s="198" t="s">
        <v>450</v>
      </c>
      <c r="E60" s="199">
        <v>1048</v>
      </c>
      <c r="F60" s="390">
        <v>12000</v>
      </c>
      <c r="G60" s="239">
        <v>11461</v>
      </c>
    </row>
    <row r="61" spans="3:7" ht="39.75" customHeight="1">
      <c r="C61" s="197"/>
      <c r="D61" s="198" t="s">
        <v>451</v>
      </c>
      <c r="E61" s="199">
        <v>1049</v>
      </c>
      <c r="F61" s="389"/>
      <c r="G61" s="239"/>
    </row>
    <row r="62" spans="3:7" ht="39.75" customHeight="1">
      <c r="C62" s="202" t="s">
        <v>227</v>
      </c>
      <c r="D62" s="203" t="s">
        <v>452</v>
      </c>
      <c r="E62" s="204">
        <v>1050</v>
      </c>
      <c r="F62" s="390">
        <v>3000</v>
      </c>
      <c r="G62" s="239">
        <v>5100</v>
      </c>
    </row>
    <row r="63" spans="3:7" ht="39.75" customHeight="1">
      <c r="C63" s="202" t="s">
        <v>228</v>
      </c>
      <c r="D63" s="203" t="s">
        <v>453</v>
      </c>
      <c r="E63" s="204">
        <v>1051</v>
      </c>
      <c r="F63" s="390">
        <v>5500</v>
      </c>
      <c r="G63" s="239">
        <v>5500</v>
      </c>
    </row>
    <row r="64" spans="3:7" ht="39.75" customHeight="1">
      <c r="C64" s="202" t="s">
        <v>454</v>
      </c>
      <c r="D64" s="203" t="s">
        <v>455</v>
      </c>
      <c r="E64" s="204">
        <v>1052</v>
      </c>
      <c r="F64" s="389"/>
      <c r="G64" s="239">
        <v>1690</v>
      </c>
    </row>
    <row r="65" spans="3:7" ht="39.75" customHeight="1">
      <c r="C65" s="202" t="s">
        <v>229</v>
      </c>
      <c r="D65" s="203" t="s">
        <v>456</v>
      </c>
      <c r="E65" s="204">
        <v>1053</v>
      </c>
      <c r="F65" s="390">
        <v>4000</v>
      </c>
      <c r="G65" s="239">
        <v>7000</v>
      </c>
    </row>
    <row r="66" spans="3:7" ht="39.75" customHeight="1">
      <c r="C66" s="197"/>
      <c r="D66" s="198" t="s">
        <v>457</v>
      </c>
      <c r="E66" s="199">
        <v>1054</v>
      </c>
      <c r="F66" s="389">
        <v>159</v>
      </c>
      <c r="G66" s="239">
        <v>16000</v>
      </c>
    </row>
    <row r="67" spans="3:7" ht="39.75" customHeight="1">
      <c r="C67" s="197"/>
      <c r="D67" s="198" t="s">
        <v>458</v>
      </c>
      <c r="E67" s="199">
        <v>1055</v>
      </c>
      <c r="F67" s="389"/>
      <c r="G67" s="239"/>
    </row>
    <row r="68" spans="3:7" ht="39.75" customHeight="1">
      <c r="C68" s="197" t="s">
        <v>459</v>
      </c>
      <c r="D68" s="198" t="s">
        <v>460</v>
      </c>
      <c r="E68" s="199">
        <v>1056</v>
      </c>
      <c r="F68" s="389"/>
      <c r="G68" s="240"/>
    </row>
    <row r="69" spans="3:7" ht="39.75" customHeight="1">
      <c r="C69" s="202" t="s">
        <v>461</v>
      </c>
      <c r="D69" s="203" t="s">
        <v>462</v>
      </c>
      <c r="E69" s="204">
        <v>1057</v>
      </c>
      <c r="F69" s="389"/>
      <c r="G69" s="240"/>
    </row>
    <row r="70" spans="3:7" ht="39.75" customHeight="1">
      <c r="C70" s="197"/>
      <c r="D70" s="198" t="s">
        <v>463</v>
      </c>
      <c r="E70" s="199">
        <v>1058</v>
      </c>
      <c r="F70" s="389">
        <v>159</v>
      </c>
      <c r="G70" s="239">
        <v>16000</v>
      </c>
    </row>
    <row r="71" spans="3:7" ht="39.75" customHeight="1">
      <c r="C71" s="206"/>
      <c r="D71" s="207" t="s">
        <v>464</v>
      </c>
      <c r="E71" s="204">
        <v>1059</v>
      </c>
      <c r="F71" s="389"/>
      <c r="G71" s="240"/>
    </row>
    <row r="72" spans="3:7" ht="39.75" customHeight="1">
      <c r="C72" s="202"/>
      <c r="D72" s="207" t="s">
        <v>465</v>
      </c>
      <c r="E72" s="204"/>
      <c r="F72" s="389"/>
      <c r="G72" s="240"/>
    </row>
    <row r="73" spans="3:7" ht="39.75" customHeight="1">
      <c r="C73" s="197">
        <v>721</v>
      </c>
      <c r="D73" s="208" t="s">
        <v>466</v>
      </c>
      <c r="E73" s="199">
        <v>1060</v>
      </c>
      <c r="F73" s="390">
        <v>1209</v>
      </c>
      <c r="G73" s="240"/>
    </row>
    <row r="74" spans="3:7" ht="39.75" customHeight="1">
      <c r="C74" s="202" t="s">
        <v>467</v>
      </c>
      <c r="D74" s="207" t="s">
        <v>468</v>
      </c>
      <c r="E74" s="204">
        <v>1061</v>
      </c>
      <c r="F74" s="389"/>
      <c r="G74" s="240"/>
    </row>
    <row r="75" spans="3:7" ht="39.75" customHeight="1">
      <c r="C75" s="202" t="s">
        <v>467</v>
      </c>
      <c r="D75" s="207" t="s">
        <v>469</v>
      </c>
      <c r="E75" s="204">
        <v>1062</v>
      </c>
      <c r="F75" s="390">
        <v>14203</v>
      </c>
      <c r="G75" s="240"/>
    </row>
    <row r="76" spans="3:7" ht="39.75" customHeight="1">
      <c r="C76" s="202">
        <v>723</v>
      </c>
      <c r="D76" s="207" t="s">
        <v>470</v>
      </c>
      <c r="E76" s="204">
        <v>1063</v>
      </c>
      <c r="F76" s="389"/>
      <c r="G76" s="240"/>
    </row>
    <row r="77" spans="3:7" ht="39.75" customHeight="1">
      <c r="C77" s="197"/>
      <c r="D77" s="208" t="s">
        <v>471</v>
      </c>
      <c r="E77" s="199">
        <v>1064</v>
      </c>
      <c r="F77" s="390">
        <v>13153</v>
      </c>
      <c r="G77" s="240"/>
    </row>
    <row r="78" spans="3:7" ht="39.75" customHeight="1">
      <c r="C78" s="206"/>
      <c r="D78" s="207" t="s">
        <v>472</v>
      </c>
      <c r="E78" s="204">
        <v>1065</v>
      </c>
      <c r="F78" s="389"/>
      <c r="G78" s="240"/>
    </row>
    <row r="79" spans="3:7" ht="18.75">
      <c r="C79" s="206"/>
      <c r="D79" s="207" t="s">
        <v>473</v>
      </c>
      <c r="E79" s="204">
        <v>1066</v>
      </c>
      <c r="F79" s="389"/>
      <c r="G79" s="240"/>
    </row>
    <row r="80" spans="3:7" ht="18.75">
      <c r="C80" s="206"/>
      <c r="D80" s="207" t="s">
        <v>474</v>
      </c>
      <c r="E80" s="204">
        <v>1067</v>
      </c>
      <c r="F80" s="389"/>
      <c r="G80" s="240"/>
    </row>
    <row r="81" spans="3:7" ht="18.75">
      <c r="C81" s="206"/>
      <c r="D81" s="207" t="s">
        <v>475</v>
      </c>
      <c r="E81" s="204"/>
      <c r="F81" s="389"/>
      <c r="G81" s="240"/>
    </row>
    <row r="82" spans="3:7" ht="18.75">
      <c r="C82" s="206"/>
      <c r="D82" s="207" t="s">
        <v>154</v>
      </c>
      <c r="E82" s="204">
        <v>1068</v>
      </c>
      <c r="F82" s="389"/>
      <c r="G82" s="240"/>
    </row>
    <row r="83" spans="3:7" ht="19.5" thickBot="1">
      <c r="C83" s="209"/>
      <c r="D83" s="210" t="s">
        <v>476</v>
      </c>
      <c r="E83" s="204">
        <v>1069</v>
      </c>
      <c r="F83" s="391"/>
      <c r="G83" s="240"/>
    </row>
  </sheetData>
  <sheetProtection/>
  <mergeCells count="6">
    <mergeCell ref="C4:G4"/>
    <mergeCell ref="C6:G6"/>
    <mergeCell ref="C8:C9"/>
    <mergeCell ref="D8:D9"/>
    <mergeCell ref="F8:G8"/>
    <mergeCell ref="E8:E9"/>
  </mergeCells>
  <printOptions/>
  <pageMargins left="0.75" right="0.75" top="1" bottom="1" header="0.5" footer="0.5"/>
  <pageSetup fitToHeight="1" fitToWidth="1" horizontalDpi="600" verticalDpi="600" orientation="portrait" scale="2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75" zoomScaleNormal="75" zoomScalePageLayoutView="0" workbookViewId="0" topLeftCell="A1">
      <selection activeCell="S10" sqref="S10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5.75">
      <c r="P3" s="16" t="s">
        <v>150</v>
      </c>
    </row>
    <row r="4" s="42" customFormat="1" ht="15"/>
    <row r="5" spans="3:16" s="42" customFormat="1" ht="15.75" customHeight="1">
      <c r="C5" s="538" t="s">
        <v>1</v>
      </c>
      <c r="D5" s="538"/>
      <c r="E5" s="538"/>
      <c r="F5" s="538"/>
      <c r="G5" s="128"/>
      <c r="H5" s="538" t="s">
        <v>2</v>
      </c>
      <c r="I5" s="538"/>
      <c r="J5" s="538"/>
      <c r="K5" s="538"/>
      <c r="L5" s="128"/>
      <c r="M5" s="538" t="s">
        <v>3</v>
      </c>
      <c r="N5" s="538"/>
      <c r="O5" s="538"/>
      <c r="P5" s="538"/>
    </row>
    <row r="6" spans="3:16" s="42" customFormat="1" ht="15">
      <c r="C6" s="129"/>
      <c r="D6" s="128"/>
      <c r="E6" s="128"/>
      <c r="F6" s="128"/>
      <c r="G6" s="128"/>
      <c r="H6" s="129"/>
      <c r="I6" s="128"/>
      <c r="J6" s="128"/>
      <c r="K6" s="128"/>
      <c r="L6" s="128"/>
      <c r="M6" s="128"/>
      <c r="N6" s="128"/>
      <c r="O6" s="128"/>
      <c r="P6" s="128"/>
    </row>
    <row r="7" spans="3:16" s="42" customFormat="1" ht="56.25" customHeight="1">
      <c r="C7" s="60" t="s">
        <v>4</v>
      </c>
      <c r="D7" s="60" t="s">
        <v>125</v>
      </c>
      <c r="E7" s="60" t="s">
        <v>729</v>
      </c>
      <c r="F7" s="60" t="s">
        <v>821</v>
      </c>
      <c r="G7" s="128"/>
      <c r="H7" s="60" t="s">
        <v>4</v>
      </c>
      <c r="I7" s="60" t="s">
        <v>125</v>
      </c>
      <c r="J7" s="60" t="s">
        <v>729</v>
      </c>
      <c r="K7" s="60" t="s">
        <v>821</v>
      </c>
      <c r="L7" s="128"/>
      <c r="M7" s="60" t="s">
        <v>4</v>
      </c>
      <c r="N7" s="60" t="s">
        <v>125</v>
      </c>
      <c r="O7" s="60" t="s">
        <v>729</v>
      </c>
      <c r="P7" s="60" t="s">
        <v>821</v>
      </c>
    </row>
    <row r="8" spans="3:16" s="42" customFormat="1" ht="30" customHeight="1">
      <c r="C8" s="60">
        <v>1</v>
      </c>
      <c r="D8" s="55" t="s">
        <v>5</v>
      </c>
      <c r="E8" s="60">
        <v>16</v>
      </c>
      <c r="F8" s="60">
        <v>16</v>
      </c>
      <c r="G8" s="128"/>
      <c r="H8" s="60">
        <v>1</v>
      </c>
      <c r="I8" s="55" t="s">
        <v>6</v>
      </c>
      <c r="J8" s="60">
        <v>11</v>
      </c>
      <c r="K8" s="60">
        <v>7</v>
      </c>
      <c r="L8" s="128"/>
      <c r="M8" s="60">
        <v>1</v>
      </c>
      <c r="N8" s="55" t="s">
        <v>7</v>
      </c>
      <c r="O8" s="60">
        <v>10</v>
      </c>
      <c r="P8" s="60">
        <v>3</v>
      </c>
    </row>
    <row r="9" spans="3:16" s="42" customFormat="1" ht="30" customHeight="1">
      <c r="C9" s="60">
        <v>2</v>
      </c>
      <c r="D9" s="55" t="s">
        <v>8</v>
      </c>
      <c r="E9" s="60">
        <v>12</v>
      </c>
      <c r="F9" s="60">
        <v>12</v>
      </c>
      <c r="G9" s="128"/>
      <c r="H9" s="60">
        <v>2</v>
      </c>
      <c r="I9" s="55" t="s">
        <v>9</v>
      </c>
      <c r="J9" s="60">
        <v>56</v>
      </c>
      <c r="K9" s="60">
        <v>50</v>
      </c>
      <c r="L9" s="128"/>
      <c r="M9" s="60">
        <v>2</v>
      </c>
      <c r="N9" s="55" t="s">
        <v>10</v>
      </c>
      <c r="O9" s="60">
        <v>21</v>
      </c>
      <c r="P9" s="60">
        <v>23</v>
      </c>
    </row>
    <row r="10" spans="3:16" s="42" customFormat="1" ht="30" customHeight="1">
      <c r="C10" s="60">
        <v>3</v>
      </c>
      <c r="D10" s="55" t="s">
        <v>11</v>
      </c>
      <c r="E10" s="60">
        <v>3</v>
      </c>
      <c r="F10" s="60">
        <v>3</v>
      </c>
      <c r="G10" s="128"/>
      <c r="H10" s="60">
        <v>3</v>
      </c>
      <c r="I10" s="55" t="s">
        <v>12</v>
      </c>
      <c r="J10" s="60">
        <v>57</v>
      </c>
      <c r="K10" s="60">
        <v>60</v>
      </c>
      <c r="L10" s="128"/>
      <c r="M10" s="60">
        <v>3</v>
      </c>
      <c r="N10" s="55" t="s">
        <v>13</v>
      </c>
      <c r="O10" s="60">
        <v>38</v>
      </c>
      <c r="P10" s="60">
        <v>37</v>
      </c>
    </row>
    <row r="11" spans="3:16" s="42" customFormat="1" ht="30" customHeight="1">
      <c r="C11" s="60">
        <v>4</v>
      </c>
      <c r="D11" s="55" t="s">
        <v>14</v>
      </c>
      <c r="E11" s="60">
        <v>48</v>
      </c>
      <c r="F11" s="60">
        <v>46</v>
      </c>
      <c r="G11" s="128"/>
      <c r="H11" s="60">
        <v>4</v>
      </c>
      <c r="I11" s="55" t="s">
        <v>15</v>
      </c>
      <c r="J11" s="60">
        <v>58</v>
      </c>
      <c r="K11" s="60">
        <v>54</v>
      </c>
      <c r="L11" s="128"/>
      <c r="M11" s="60">
        <v>4</v>
      </c>
      <c r="N11" s="55" t="s">
        <v>16</v>
      </c>
      <c r="O11" s="60">
        <v>34</v>
      </c>
      <c r="P11" s="60">
        <v>31</v>
      </c>
    </row>
    <row r="12" spans="3:16" s="42" customFormat="1" ht="30" customHeight="1">
      <c r="C12" s="60">
        <v>5</v>
      </c>
      <c r="D12" s="55" t="s">
        <v>17</v>
      </c>
      <c r="E12" s="60">
        <v>41</v>
      </c>
      <c r="F12" s="60">
        <v>38</v>
      </c>
      <c r="G12" s="128"/>
      <c r="H12" s="60">
        <v>5</v>
      </c>
      <c r="I12" s="55" t="s">
        <v>18</v>
      </c>
      <c r="J12" s="60">
        <v>7</v>
      </c>
      <c r="K12" s="60">
        <v>9</v>
      </c>
      <c r="L12" s="128"/>
      <c r="M12" s="60">
        <v>5</v>
      </c>
      <c r="N12" s="55" t="s">
        <v>19</v>
      </c>
      <c r="O12" s="60">
        <v>20</v>
      </c>
      <c r="P12" s="60">
        <v>27</v>
      </c>
    </row>
    <row r="13" spans="3:16" s="42" customFormat="1" ht="30" customHeight="1">
      <c r="C13" s="60">
        <v>6</v>
      </c>
      <c r="D13" s="55" t="s">
        <v>20</v>
      </c>
      <c r="E13" s="60">
        <v>57</v>
      </c>
      <c r="F13" s="60">
        <v>53</v>
      </c>
      <c r="G13" s="128"/>
      <c r="H13" s="60"/>
      <c r="I13" s="55" t="s">
        <v>25</v>
      </c>
      <c r="J13" s="60">
        <v>189</v>
      </c>
      <c r="K13" s="60">
        <f>SUM(K8:K12)</f>
        <v>180</v>
      </c>
      <c r="L13" s="128"/>
      <c r="M13" s="60">
        <v>6</v>
      </c>
      <c r="N13" s="55" t="s">
        <v>21</v>
      </c>
      <c r="O13" s="60">
        <v>27</v>
      </c>
      <c r="P13" s="60">
        <v>25</v>
      </c>
    </row>
    <row r="14" spans="3:16" s="42" customFormat="1" ht="30" customHeight="1">
      <c r="C14" s="60">
        <v>7</v>
      </c>
      <c r="D14" s="55" t="s">
        <v>22</v>
      </c>
      <c r="E14" s="60">
        <v>12</v>
      </c>
      <c r="F14" s="60">
        <v>12</v>
      </c>
      <c r="G14" s="128"/>
      <c r="H14" s="60"/>
      <c r="I14" s="55" t="s">
        <v>23</v>
      </c>
      <c r="J14" s="60">
        <v>44.97</v>
      </c>
      <c r="K14" s="60">
        <v>45.77</v>
      </c>
      <c r="L14" s="128"/>
      <c r="M14" s="60">
        <v>7</v>
      </c>
      <c r="N14" s="55" t="s">
        <v>24</v>
      </c>
      <c r="O14" s="60">
        <v>21</v>
      </c>
      <c r="P14" s="60">
        <v>19</v>
      </c>
    </row>
    <row r="15" spans="3:16" s="42" customFormat="1" ht="30" customHeight="1">
      <c r="C15" s="60"/>
      <c r="D15" s="55" t="s">
        <v>25</v>
      </c>
      <c r="E15" s="60">
        <f>SUM(E8:E14)</f>
        <v>189</v>
      </c>
      <c r="F15" s="60">
        <f>SUM(F8:F14)</f>
        <v>180</v>
      </c>
      <c r="G15" s="128"/>
      <c r="H15" s="60"/>
      <c r="I15" s="55"/>
      <c r="J15" s="60"/>
      <c r="K15" s="60"/>
      <c r="L15" s="128"/>
      <c r="M15" s="60">
        <v>8</v>
      </c>
      <c r="N15" s="55" t="s">
        <v>26</v>
      </c>
      <c r="O15" s="60">
        <v>18</v>
      </c>
      <c r="P15" s="60">
        <v>15</v>
      </c>
    </row>
    <row r="16" spans="3:16" s="42" customFormat="1" ht="30" customHeight="1">
      <c r="C16" s="60"/>
      <c r="D16" s="55"/>
      <c r="E16" s="60"/>
      <c r="F16" s="60"/>
      <c r="G16" s="128"/>
      <c r="H16" s="60"/>
      <c r="I16" s="55"/>
      <c r="J16" s="60"/>
      <c r="K16" s="60"/>
      <c r="L16" s="128"/>
      <c r="M16" s="60"/>
      <c r="N16" s="55" t="s">
        <v>25</v>
      </c>
      <c r="O16" s="60">
        <v>189</v>
      </c>
      <c r="P16" s="60">
        <f>SUM(P8:P15)</f>
        <v>180</v>
      </c>
    </row>
    <row r="17" spans="3:16" ht="15.75">
      <c r="C17" s="9"/>
      <c r="D17" s="9"/>
      <c r="E17" s="9"/>
      <c r="F17" s="9"/>
      <c r="G17" s="9"/>
      <c r="H17" s="9"/>
      <c r="I17" s="9"/>
      <c r="J17" s="9"/>
      <c r="K17" s="9"/>
      <c r="L17" s="9"/>
      <c r="P17" s="9"/>
    </row>
    <row r="18" spans="7:16" ht="15.75">
      <c r="G18" s="9"/>
      <c r="H18" s="9"/>
      <c r="I18" s="9"/>
      <c r="J18" s="9"/>
      <c r="K18" s="9"/>
      <c r="L18" s="9"/>
      <c r="P18" s="9"/>
    </row>
  </sheetData>
  <sheetProtection/>
  <mergeCells count="3">
    <mergeCell ref="C5:F5"/>
    <mergeCell ref="H5:K5"/>
    <mergeCell ref="M5:P5"/>
  </mergeCells>
  <printOptions/>
  <pageMargins left="0.25" right="0.25" top="0.75" bottom="0.75" header="0.3" footer="0.3"/>
  <pageSetup fitToHeight="1" fitToWidth="1" horizontalDpi="600" verticalDpi="600"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3"/>
  <sheetViews>
    <sheetView workbookViewId="0" topLeftCell="A1">
      <selection activeCell="I15" sqref="I15"/>
    </sheetView>
  </sheetViews>
  <sheetFormatPr defaultColWidth="9.140625" defaultRowHeight="12.75"/>
  <cols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  <col min="9" max="9" width="17.421875" style="0" customWidth="1"/>
  </cols>
  <sheetData>
    <row r="2" spans="2:6" ht="12.75">
      <c r="B2" s="235"/>
      <c r="F2" t="s">
        <v>372</v>
      </c>
    </row>
    <row r="4" spans="2:6" ht="14.25">
      <c r="B4" s="539" t="s">
        <v>824</v>
      </c>
      <c r="C4" s="539"/>
      <c r="D4" s="539"/>
      <c r="E4" s="539"/>
      <c r="F4" s="539"/>
    </row>
    <row r="5" spans="2:9" ht="13.5" thickBot="1">
      <c r="B5" s="169"/>
      <c r="C5" s="169"/>
      <c r="D5" s="169"/>
      <c r="E5" s="169"/>
      <c r="F5" s="169"/>
      <c r="I5" s="279"/>
    </row>
    <row r="6" spans="2:9" ht="43.5" thickBot="1">
      <c r="B6" s="170" t="s">
        <v>357</v>
      </c>
      <c r="C6" s="171" t="s">
        <v>822</v>
      </c>
      <c r="D6" s="172" t="s">
        <v>823</v>
      </c>
      <c r="E6" s="172" t="s">
        <v>825</v>
      </c>
      <c r="F6" s="172" t="s">
        <v>358</v>
      </c>
      <c r="I6" s="280"/>
    </row>
    <row r="7" spans="2:9" ht="16.5" thickBot="1">
      <c r="B7" s="173" t="s">
        <v>155</v>
      </c>
      <c r="C7" s="174" t="s">
        <v>156</v>
      </c>
      <c r="D7" s="174" t="s">
        <v>157</v>
      </c>
      <c r="E7" s="174" t="s">
        <v>158</v>
      </c>
      <c r="F7" s="278" t="s">
        <v>159</v>
      </c>
      <c r="I7" s="280"/>
    </row>
    <row r="8" spans="2:9" ht="24.75" thickBot="1">
      <c r="B8" s="173" t="s">
        <v>359</v>
      </c>
      <c r="C8" s="436">
        <v>15681814</v>
      </c>
      <c r="D8" s="361">
        <v>17441143.27</v>
      </c>
      <c r="E8" s="437">
        <v>16214220.87</v>
      </c>
      <c r="F8" s="361">
        <v>1226922.4</v>
      </c>
      <c r="I8" s="280"/>
    </row>
    <row r="9" spans="2:10" ht="24.75" thickBot="1">
      <c r="B9" s="173" t="s">
        <v>360</v>
      </c>
      <c r="C9" s="436">
        <v>15364882</v>
      </c>
      <c r="D9" s="361">
        <v>16339769.75</v>
      </c>
      <c r="E9" s="437">
        <v>15224385.75</v>
      </c>
      <c r="F9" s="361">
        <v>1115384</v>
      </c>
      <c r="H9" s="279"/>
      <c r="I9" s="280"/>
      <c r="J9" s="279"/>
    </row>
    <row r="10" spans="2:10" ht="16.5" thickBot="1">
      <c r="B10" s="173" t="s">
        <v>361</v>
      </c>
      <c r="C10" s="436">
        <v>16093958</v>
      </c>
      <c r="D10" s="362">
        <v>17500698.27</v>
      </c>
      <c r="E10" s="437">
        <v>16218006.67</v>
      </c>
      <c r="F10" s="362">
        <v>1282691.6</v>
      </c>
      <c r="H10" s="363"/>
      <c r="I10" s="363"/>
      <c r="J10" s="363"/>
    </row>
    <row r="11" spans="2:10" ht="24.75" thickBot="1">
      <c r="B11" s="173" t="s">
        <v>362</v>
      </c>
      <c r="C11" s="436">
        <v>14963210</v>
      </c>
      <c r="D11" s="361">
        <v>16043907.25</v>
      </c>
      <c r="E11" s="437">
        <v>14928523.25</v>
      </c>
      <c r="F11" s="362">
        <v>1115384</v>
      </c>
      <c r="H11" s="279"/>
      <c r="I11" s="280"/>
      <c r="J11" s="279"/>
    </row>
    <row r="12" spans="2:9" ht="24.75" thickBot="1">
      <c r="B12" s="173" t="s">
        <v>363</v>
      </c>
      <c r="C12" s="436">
        <v>16263955</v>
      </c>
      <c r="D12" s="361">
        <v>18139761.27</v>
      </c>
      <c r="E12" s="437">
        <v>16857069.67</v>
      </c>
      <c r="F12" s="361">
        <v>1282691.6</v>
      </c>
      <c r="I12" s="280"/>
    </row>
    <row r="13" spans="2:9" ht="24.75" thickBot="1">
      <c r="B13" s="173" t="s">
        <v>364</v>
      </c>
      <c r="C13" s="436">
        <v>15479938</v>
      </c>
      <c r="D13" s="361">
        <v>16802080.27</v>
      </c>
      <c r="E13" s="437">
        <v>15575157.87</v>
      </c>
      <c r="F13" s="361">
        <v>1226922.4</v>
      </c>
      <c r="I13" s="280"/>
    </row>
    <row r="14" spans="2:9" ht="24.75" thickBot="1">
      <c r="B14" s="173" t="s">
        <v>365</v>
      </c>
      <c r="C14" s="436">
        <v>14699335</v>
      </c>
      <c r="D14" s="361">
        <v>16103462.26</v>
      </c>
      <c r="E14" s="437">
        <v>14932309.06</v>
      </c>
      <c r="F14" s="361">
        <v>1171153.2</v>
      </c>
      <c r="I14" s="280"/>
    </row>
    <row r="15" spans="2:9" ht="24.75" thickBot="1">
      <c r="B15" s="173" t="s">
        <v>366</v>
      </c>
      <c r="C15" s="436">
        <v>16203075</v>
      </c>
      <c r="D15" s="361">
        <v>17500698.27</v>
      </c>
      <c r="E15" s="437">
        <v>16217998.67</v>
      </c>
      <c r="F15" s="361">
        <v>1282699.6</v>
      </c>
      <c r="I15" s="280"/>
    </row>
    <row r="16" spans="2:9" ht="24.75" thickBot="1">
      <c r="B16" s="173" t="s">
        <v>367</v>
      </c>
      <c r="C16" s="436">
        <v>15463606</v>
      </c>
      <c r="D16" s="361">
        <v>16103462.26</v>
      </c>
      <c r="E16" s="437">
        <v>14932309.06</v>
      </c>
      <c r="F16" s="361">
        <v>1171153.2</v>
      </c>
      <c r="I16" s="280"/>
    </row>
    <row r="17" spans="2:9" ht="16.5" thickBot="1">
      <c r="B17" s="173" t="s">
        <v>368</v>
      </c>
      <c r="C17" s="436">
        <v>14638056</v>
      </c>
      <c r="D17" s="365">
        <v>16802080.27</v>
      </c>
      <c r="E17" s="437">
        <v>15575157.87</v>
      </c>
      <c r="F17" s="365">
        <v>1226922.4</v>
      </c>
      <c r="I17" s="280"/>
    </row>
    <row r="18" spans="2:9" ht="16.5" thickBot="1">
      <c r="B18" s="173" t="s">
        <v>369</v>
      </c>
      <c r="C18" s="436">
        <v>15673380</v>
      </c>
      <c r="D18" s="365">
        <v>17121611.77</v>
      </c>
      <c r="E18" s="437">
        <v>15894689.37</v>
      </c>
      <c r="F18" s="365">
        <v>1226922.4</v>
      </c>
      <c r="I18" s="280"/>
    </row>
    <row r="19" spans="2:9" ht="16.5" thickBot="1">
      <c r="B19" s="175" t="s">
        <v>370</v>
      </c>
      <c r="C19" s="438">
        <v>15667037</v>
      </c>
      <c r="D19" s="366">
        <v>16101325.09</v>
      </c>
      <c r="E19" s="437">
        <v>14930171.89</v>
      </c>
      <c r="F19" s="365">
        <v>1171153.2</v>
      </c>
      <c r="I19" s="279"/>
    </row>
    <row r="20" spans="2:9" ht="16.5" thickBot="1">
      <c r="B20" s="176" t="s">
        <v>25</v>
      </c>
      <c r="C20" s="439">
        <f>SUM(C8:C19)</f>
        <v>186192246</v>
      </c>
      <c r="D20" s="439">
        <v>202000000</v>
      </c>
      <c r="E20" s="437">
        <v>187500000</v>
      </c>
      <c r="F20" s="437">
        <v>14500000</v>
      </c>
      <c r="I20" s="279"/>
    </row>
    <row r="21" spans="2:6" ht="12.75">
      <c r="B21" s="169"/>
      <c r="C21" s="169"/>
      <c r="D21" s="169"/>
      <c r="E21" s="169"/>
      <c r="F21" s="169"/>
    </row>
    <row r="22" spans="2:6" ht="12.75">
      <c r="B22" s="169"/>
      <c r="C22" s="169"/>
      <c r="D22" s="169"/>
      <c r="E22" s="169"/>
      <c r="F22" s="169"/>
    </row>
    <row r="23" spans="2:6" ht="15">
      <c r="B23" s="540" t="s">
        <v>371</v>
      </c>
      <c r="C23" s="540"/>
      <c r="D23" s="540"/>
      <c r="E23" s="540"/>
      <c r="F23" s="540"/>
    </row>
    <row r="26" spans="4:6" ht="15">
      <c r="D26" s="364"/>
      <c r="E26" s="364"/>
      <c r="F26" s="364"/>
    </row>
    <row r="27" spans="4:6" ht="15">
      <c r="D27" s="364"/>
      <c r="E27" s="364"/>
      <c r="F27" s="364"/>
    </row>
    <row r="28" spans="4:6" ht="15">
      <c r="D28" s="364"/>
      <c r="E28" s="364"/>
      <c r="F28" s="364"/>
    </row>
    <row r="29" spans="4:6" ht="12.75">
      <c r="D29" s="279"/>
      <c r="E29" s="279"/>
      <c r="F29" s="279"/>
    </row>
    <row r="30" spans="4:6" ht="15.75">
      <c r="D30" s="363"/>
      <c r="E30" s="363"/>
      <c r="F30" s="363"/>
    </row>
    <row r="33" spans="2:4" ht="15.75">
      <c r="B33" s="363"/>
      <c r="C33" s="363"/>
      <c r="D33" s="363"/>
    </row>
  </sheetData>
  <sheetProtection/>
  <mergeCells count="2">
    <mergeCell ref="B4:F4"/>
    <mergeCell ref="B23:F23"/>
  </mergeCells>
  <printOptions/>
  <pageMargins left="0.7" right="0.7" top="0.75" bottom="0.75" header="0.3" footer="0.3"/>
  <pageSetup horizontalDpi="600" verticalDpi="600" orientation="portrait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zoomScale="75" zoomScaleNormal="75" zoomScalePageLayoutView="0" workbookViewId="0" topLeftCell="A1">
      <selection activeCell="B2" sqref="B2:P46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2.140625" style="0" customWidth="1"/>
    <col min="15" max="15" width="15.421875" style="0" customWidth="1"/>
    <col min="16" max="16" width="14.00390625" style="0" customWidth="1"/>
  </cols>
  <sheetData>
    <row r="2" ht="12.75">
      <c r="O2" t="s">
        <v>373</v>
      </c>
    </row>
    <row r="4" spans="2:16" s="68" customFormat="1" ht="20.25">
      <c r="B4" s="87" t="s">
        <v>211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P4" s="89"/>
    </row>
    <row r="5" spans="2:16" s="68" customFormat="1" ht="14.25">
      <c r="B5" s="76"/>
      <c r="C5" s="90"/>
      <c r="D5" s="90"/>
      <c r="E5" s="90"/>
      <c r="F5" s="90"/>
      <c r="G5" s="90"/>
      <c r="H5" s="76"/>
      <c r="I5" s="76"/>
      <c r="J5" s="76"/>
      <c r="K5" s="76"/>
      <c r="L5" s="76"/>
      <c r="M5" s="76"/>
      <c r="N5" s="76"/>
      <c r="O5" s="541" t="s">
        <v>106</v>
      </c>
      <c r="P5" s="541"/>
    </row>
    <row r="6" spans="2:16" s="68" customFormat="1" ht="14.25">
      <c r="B6" s="544" t="s">
        <v>826</v>
      </c>
      <c r="C6" s="545" t="s">
        <v>206</v>
      </c>
      <c r="D6" s="546"/>
      <c r="E6" s="546"/>
      <c r="F6" s="546"/>
      <c r="G6" s="546"/>
      <c r="H6" s="547"/>
      <c r="I6" s="545" t="s">
        <v>194</v>
      </c>
      <c r="J6" s="546"/>
      <c r="K6" s="546"/>
      <c r="L6" s="546"/>
      <c r="M6" s="546"/>
      <c r="N6" s="547"/>
      <c r="O6" s="542" t="s">
        <v>210</v>
      </c>
      <c r="P6" s="543"/>
    </row>
    <row r="7" spans="2:16" s="68" customFormat="1" ht="36">
      <c r="B7" s="544"/>
      <c r="C7" s="70" t="s">
        <v>195</v>
      </c>
      <c r="D7" s="70" t="s">
        <v>196</v>
      </c>
      <c r="E7" s="70" t="s">
        <v>207</v>
      </c>
      <c r="F7" s="70" t="s">
        <v>197</v>
      </c>
      <c r="G7" s="70" t="s">
        <v>198</v>
      </c>
      <c r="H7" s="91" t="s">
        <v>199</v>
      </c>
      <c r="I7" s="70" t="s">
        <v>195</v>
      </c>
      <c r="J7" s="70" t="s">
        <v>200</v>
      </c>
      <c r="K7" s="70" t="s">
        <v>201</v>
      </c>
      <c r="L7" s="70" t="s">
        <v>202</v>
      </c>
      <c r="M7" s="70" t="s">
        <v>203</v>
      </c>
      <c r="N7" s="70" t="s">
        <v>204</v>
      </c>
      <c r="O7" s="70" t="s">
        <v>208</v>
      </c>
      <c r="P7" s="70" t="s">
        <v>209</v>
      </c>
    </row>
    <row r="8" spans="2:16" s="68" customFormat="1" ht="15">
      <c r="B8" s="92"/>
      <c r="C8" s="74"/>
      <c r="D8" s="74"/>
      <c r="E8" s="93"/>
      <c r="F8" s="93"/>
      <c r="G8" s="93"/>
      <c r="H8" s="93"/>
      <c r="I8" s="259"/>
      <c r="J8" s="259"/>
      <c r="K8" s="260"/>
      <c r="L8" s="260"/>
      <c r="M8" s="261"/>
      <c r="N8" s="259"/>
      <c r="O8" s="259"/>
      <c r="P8" s="259"/>
    </row>
    <row r="9" spans="2:18" s="68" customFormat="1" ht="15">
      <c r="B9" s="71" t="s">
        <v>181</v>
      </c>
      <c r="C9" s="72"/>
      <c r="D9" s="72"/>
      <c r="E9" s="73"/>
      <c r="F9" s="73"/>
      <c r="G9" s="73"/>
      <c r="H9" s="73"/>
      <c r="I9" s="259">
        <v>3</v>
      </c>
      <c r="J9" s="259">
        <v>65000</v>
      </c>
      <c r="K9" s="260">
        <v>21666</v>
      </c>
      <c r="L9" s="260">
        <v>25000</v>
      </c>
      <c r="M9" s="261"/>
      <c r="N9" s="259">
        <v>65000</v>
      </c>
      <c r="O9" s="259">
        <v>3</v>
      </c>
      <c r="P9" s="259">
        <v>65000</v>
      </c>
      <c r="Q9" s="266"/>
      <c r="R9" s="267"/>
    </row>
    <row r="10" spans="2:18" s="68" customFormat="1" ht="15">
      <c r="B10" s="71" t="s">
        <v>182</v>
      </c>
      <c r="C10" s="72"/>
      <c r="D10" s="72"/>
      <c r="E10" s="73"/>
      <c r="F10" s="73"/>
      <c r="G10" s="73"/>
      <c r="H10" s="73"/>
      <c r="I10" s="259">
        <v>3</v>
      </c>
      <c r="J10" s="259">
        <v>65000</v>
      </c>
      <c r="K10" s="260">
        <v>21666</v>
      </c>
      <c r="L10" s="260">
        <v>25000</v>
      </c>
      <c r="M10" s="261"/>
      <c r="N10" s="259">
        <v>65000</v>
      </c>
      <c r="O10" s="259">
        <v>3</v>
      </c>
      <c r="P10" s="259">
        <v>65000</v>
      </c>
      <c r="Q10" s="266"/>
      <c r="R10" s="267"/>
    </row>
    <row r="11" spans="2:18" s="68" customFormat="1" ht="15">
      <c r="B11" s="71" t="s">
        <v>183</v>
      </c>
      <c r="C11" s="72"/>
      <c r="D11" s="72"/>
      <c r="E11" s="73"/>
      <c r="F11" s="73"/>
      <c r="G11" s="73"/>
      <c r="H11" s="73"/>
      <c r="I11" s="259">
        <v>3</v>
      </c>
      <c r="J11" s="259">
        <v>65000</v>
      </c>
      <c r="K11" s="260">
        <v>21666</v>
      </c>
      <c r="L11" s="260">
        <v>25000</v>
      </c>
      <c r="M11" s="261"/>
      <c r="N11" s="259">
        <v>65000</v>
      </c>
      <c r="O11" s="259">
        <v>3</v>
      </c>
      <c r="P11" s="259">
        <v>65000</v>
      </c>
      <c r="Q11" s="266"/>
      <c r="R11" s="267"/>
    </row>
    <row r="12" spans="2:18" s="68" customFormat="1" ht="15">
      <c r="B12" s="71" t="s">
        <v>184</v>
      </c>
      <c r="C12" s="72"/>
      <c r="D12" s="72"/>
      <c r="E12" s="73"/>
      <c r="F12" s="73"/>
      <c r="G12" s="73"/>
      <c r="H12" s="73"/>
      <c r="I12" s="259">
        <v>3</v>
      </c>
      <c r="J12" s="259">
        <v>65000</v>
      </c>
      <c r="K12" s="260">
        <v>21666</v>
      </c>
      <c r="L12" s="260">
        <v>25000</v>
      </c>
      <c r="M12" s="261"/>
      <c r="N12" s="259">
        <v>65000</v>
      </c>
      <c r="O12" s="259">
        <v>3</v>
      </c>
      <c r="P12" s="259">
        <v>65000</v>
      </c>
      <c r="Q12" s="266"/>
      <c r="R12" s="267"/>
    </row>
    <row r="13" spans="2:18" s="68" customFormat="1" ht="15">
      <c r="B13" s="71" t="s">
        <v>185</v>
      </c>
      <c r="C13" s="72"/>
      <c r="D13" s="72"/>
      <c r="E13" s="73"/>
      <c r="F13" s="73"/>
      <c r="G13" s="73"/>
      <c r="H13" s="73"/>
      <c r="I13" s="259">
        <v>3</v>
      </c>
      <c r="J13" s="259">
        <v>65000</v>
      </c>
      <c r="K13" s="260">
        <v>21666</v>
      </c>
      <c r="L13" s="260">
        <v>25000</v>
      </c>
      <c r="M13" s="261"/>
      <c r="N13" s="259">
        <v>65000</v>
      </c>
      <c r="O13" s="259">
        <v>3</v>
      </c>
      <c r="P13" s="259">
        <v>65000</v>
      </c>
      <c r="Q13" s="266"/>
      <c r="R13" s="267"/>
    </row>
    <row r="14" spans="2:18" s="68" customFormat="1" ht="15">
      <c r="B14" s="71" t="s">
        <v>186</v>
      </c>
      <c r="C14" s="72"/>
      <c r="D14" s="72"/>
      <c r="E14" s="73"/>
      <c r="F14" s="73"/>
      <c r="G14" s="73"/>
      <c r="H14" s="73"/>
      <c r="I14" s="259">
        <v>3</v>
      </c>
      <c r="J14" s="259">
        <v>65000</v>
      </c>
      <c r="K14" s="260">
        <v>21666</v>
      </c>
      <c r="L14" s="260">
        <v>25000</v>
      </c>
      <c r="M14" s="261"/>
      <c r="N14" s="259">
        <v>65000</v>
      </c>
      <c r="O14" s="259">
        <v>3</v>
      </c>
      <c r="P14" s="259">
        <v>65000</v>
      </c>
      <c r="Q14" s="266"/>
      <c r="R14" s="267"/>
    </row>
    <row r="15" spans="2:18" s="68" customFormat="1" ht="15">
      <c r="B15" s="71" t="s">
        <v>187</v>
      </c>
      <c r="C15" s="72"/>
      <c r="D15" s="72"/>
      <c r="E15" s="73"/>
      <c r="F15" s="73"/>
      <c r="G15" s="73"/>
      <c r="H15" s="73"/>
      <c r="I15" s="259">
        <v>3</v>
      </c>
      <c r="J15" s="259">
        <v>65000</v>
      </c>
      <c r="K15" s="260">
        <v>21666</v>
      </c>
      <c r="L15" s="260">
        <v>25000</v>
      </c>
      <c r="M15" s="261"/>
      <c r="N15" s="259">
        <v>65000</v>
      </c>
      <c r="O15" s="259">
        <v>3</v>
      </c>
      <c r="P15" s="259">
        <v>65000</v>
      </c>
      <c r="Q15" s="266"/>
      <c r="R15" s="267"/>
    </row>
    <row r="16" spans="2:18" s="68" customFormat="1" ht="15">
      <c r="B16" s="71" t="s">
        <v>188</v>
      </c>
      <c r="C16" s="72"/>
      <c r="D16" s="72"/>
      <c r="E16" s="73"/>
      <c r="F16" s="73"/>
      <c r="G16" s="73"/>
      <c r="H16" s="73"/>
      <c r="I16" s="259">
        <v>3</v>
      </c>
      <c r="J16" s="259">
        <v>65000</v>
      </c>
      <c r="K16" s="260">
        <v>21666</v>
      </c>
      <c r="L16" s="260">
        <v>25000</v>
      </c>
      <c r="M16" s="261"/>
      <c r="N16" s="259">
        <v>65000</v>
      </c>
      <c r="O16" s="259">
        <v>3</v>
      </c>
      <c r="P16" s="259">
        <v>65000</v>
      </c>
      <c r="Q16" s="266"/>
      <c r="R16" s="267"/>
    </row>
    <row r="17" spans="2:18" s="68" customFormat="1" ht="15">
      <c r="B17" s="71" t="s">
        <v>189</v>
      </c>
      <c r="C17" s="72"/>
      <c r="D17" s="72"/>
      <c r="E17" s="73"/>
      <c r="F17" s="73"/>
      <c r="G17" s="73"/>
      <c r="H17" s="73"/>
      <c r="I17" s="259">
        <v>3</v>
      </c>
      <c r="J17" s="259">
        <v>65000</v>
      </c>
      <c r="K17" s="260">
        <v>21666</v>
      </c>
      <c r="L17" s="260">
        <v>25000</v>
      </c>
      <c r="M17" s="261"/>
      <c r="N17" s="259">
        <v>65000</v>
      </c>
      <c r="O17" s="259">
        <v>3</v>
      </c>
      <c r="P17" s="259">
        <v>65000</v>
      </c>
      <c r="Q17" s="266"/>
      <c r="R17" s="267"/>
    </row>
    <row r="18" spans="2:18" s="68" customFormat="1" ht="15">
      <c r="B18" s="71" t="s">
        <v>190</v>
      </c>
      <c r="C18" s="72"/>
      <c r="D18" s="72"/>
      <c r="E18" s="73"/>
      <c r="F18" s="73"/>
      <c r="G18" s="73"/>
      <c r="H18" s="73"/>
      <c r="I18" s="259">
        <v>3</v>
      </c>
      <c r="J18" s="259">
        <v>65000</v>
      </c>
      <c r="K18" s="260">
        <v>21666</v>
      </c>
      <c r="L18" s="260">
        <v>25000</v>
      </c>
      <c r="M18" s="261"/>
      <c r="N18" s="259">
        <v>65000</v>
      </c>
      <c r="O18" s="259">
        <v>3</v>
      </c>
      <c r="P18" s="259">
        <v>65000</v>
      </c>
      <c r="Q18" s="266"/>
      <c r="R18" s="267"/>
    </row>
    <row r="19" spans="2:18" s="68" customFormat="1" ht="15">
      <c r="B19" s="71" t="s">
        <v>191</v>
      </c>
      <c r="C19" s="72"/>
      <c r="D19" s="72"/>
      <c r="E19" s="73"/>
      <c r="F19" s="73"/>
      <c r="G19" s="73"/>
      <c r="H19" s="73"/>
      <c r="I19" s="259">
        <v>3</v>
      </c>
      <c r="J19" s="259">
        <v>65000</v>
      </c>
      <c r="K19" s="260">
        <v>21666</v>
      </c>
      <c r="L19" s="260">
        <v>25000</v>
      </c>
      <c r="M19" s="261"/>
      <c r="N19" s="259">
        <v>65000</v>
      </c>
      <c r="O19" s="259">
        <v>3</v>
      </c>
      <c r="P19" s="259">
        <v>65000</v>
      </c>
      <c r="Q19" s="266"/>
      <c r="R19" s="267"/>
    </row>
    <row r="20" spans="2:18" s="68" customFormat="1" ht="15">
      <c r="B20" s="71" t="s">
        <v>192</v>
      </c>
      <c r="C20" s="72"/>
      <c r="D20" s="72"/>
      <c r="E20" s="73"/>
      <c r="F20" s="73"/>
      <c r="G20" s="73"/>
      <c r="H20" s="73"/>
      <c r="I20" s="259">
        <v>3</v>
      </c>
      <c r="J20" s="259">
        <v>65000</v>
      </c>
      <c r="K20" s="260">
        <v>21666</v>
      </c>
      <c r="L20" s="260">
        <v>25000</v>
      </c>
      <c r="M20" s="262"/>
      <c r="N20" s="259">
        <v>65000</v>
      </c>
      <c r="O20" s="259">
        <v>3</v>
      </c>
      <c r="P20" s="259">
        <v>65000</v>
      </c>
      <c r="Q20" s="266"/>
      <c r="R20" s="267"/>
    </row>
    <row r="21" spans="2:18" s="68" customFormat="1" ht="14.25">
      <c r="B21" s="74" t="s">
        <v>25</v>
      </c>
      <c r="C21" s="75"/>
      <c r="D21" s="75"/>
      <c r="E21" s="73"/>
      <c r="F21" s="73"/>
      <c r="G21" s="73"/>
      <c r="H21" s="73"/>
      <c r="I21" s="263"/>
      <c r="J21" s="263">
        <f>SUM(J9:J20)</f>
        <v>780000</v>
      </c>
      <c r="K21" s="264">
        <f>SUM(K9:K22)</f>
        <v>259992</v>
      </c>
      <c r="L21" s="264">
        <f>SUM(L9:L20)</f>
        <v>300000</v>
      </c>
      <c r="M21" s="262"/>
      <c r="N21" s="264">
        <f>SUM(N9:N20)</f>
        <v>780000</v>
      </c>
      <c r="O21" s="262"/>
      <c r="P21" s="264">
        <f>SUM(P9:P20)</f>
        <v>780000</v>
      </c>
      <c r="Q21" s="268"/>
      <c r="R21" s="267"/>
    </row>
    <row r="22" spans="2:18" s="68" customFormat="1" ht="15">
      <c r="B22" s="74" t="s">
        <v>193</v>
      </c>
      <c r="C22" s="75"/>
      <c r="D22" s="75"/>
      <c r="E22" s="73"/>
      <c r="F22" s="73"/>
      <c r="G22" s="73"/>
      <c r="H22" s="73"/>
      <c r="I22" s="259">
        <v>3</v>
      </c>
      <c r="J22" s="259">
        <v>65000</v>
      </c>
      <c r="K22" s="260">
        <v>21666</v>
      </c>
      <c r="L22" s="260">
        <v>25000</v>
      </c>
      <c r="M22" s="261"/>
      <c r="N22" s="259">
        <v>65000</v>
      </c>
      <c r="O22" s="265">
        <v>3</v>
      </c>
      <c r="P22" s="259">
        <v>65000</v>
      </c>
      <c r="Q22" s="266"/>
      <c r="R22" s="267"/>
    </row>
    <row r="23" spans="15:18" s="68" customFormat="1" ht="12.75">
      <c r="O23" s="95"/>
      <c r="P23" s="95"/>
      <c r="Q23" s="267"/>
      <c r="R23" s="267"/>
    </row>
    <row r="24" spans="15:16" s="68" customFormat="1" ht="12.75">
      <c r="O24" s="95"/>
      <c r="P24" s="95"/>
    </row>
    <row r="25" spans="5:16" s="68" customFormat="1" ht="12.75">
      <c r="E25" s="68" t="s">
        <v>205</v>
      </c>
      <c r="O25" s="95"/>
      <c r="P25" s="95"/>
    </row>
    <row r="26" spans="2:16" s="68" customFormat="1" ht="20.25">
      <c r="B26" s="87" t="s">
        <v>212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9"/>
      <c r="P26" s="89"/>
    </row>
    <row r="27" spans="2:16" s="68" customFormat="1" ht="14.25">
      <c r="B27" s="76"/>
      <c r="C27" s="90"/>
      <c r="D27" s="90"/>
      <c r="E27" s="90"/>
      <c r="F27" s="90"/>
      <c r="G27" s="90"/>
      <c r="H27" s="76"/>
      <c r="I27" s="76"/>
      <c r="J27" s="76"/>
      <c r="K27" s="76"/>
      <c r="L27" s="76"/>
      <c r="M27" s="76"/>
      <c r="N27" s="76"/>
      <c r="O27" s="541" t="s">
        <v>106</v>
      </c>
      <c r="P27" s="541"/>
    </row>
    <row r="28" spans="2:16" s="68" customFormat="1" ht="14.25">
      <c r="B28" s="544" t="s">
        <v>826</v>
      </c>
      <c r="C28" s="545" t="s">
        <v>206</v>
      </c>
      <c r="D28" s="546"/>
      <c r="E28" s="546"/>
      <c r="F28" s="546"/>
      <c r="G28" s="546"/>
      <c r="H28" s="547"/>
      <c r="I28" s="545" t="s">
        <v>194</v>
      </c>
      <c r="J28" s="546"/>
      <c r="K28" s="546"/>
      <c r="L28" s="546"/>
      <c r="M28" s="546"/>
      <c r="N28" s="547"/>
      <c r="O28" s="542" t="s">
        <v>210</v>
      </c>
      <c r="P28" s="543"/>
    </row>
    <row r="29" spans="2:16" s="68" customFormat="1" ht="36">
      <c r="B29" s="544"/>
      <c r="C29" s="70" t="s">
        <v>195</v>
      </c>
      <c r="D29" s="70" t="s">
        <v>196</v>
      </c>
      <c r="E29" s="70" t="s">
        <v>207</v>
      </c>
      <c r="F29" s="70" t="s">
        <v>197</v>
      </c>
      <c r="G29" s="70" t="s">
        <v>198</v>
      </c>
      <c r="H29" s="91" t="s">
        <v>199</v>
      </c>
      <c r="I29" s="70" t="s">
        <v>195</v>
      </c>
      <c r="J29" s="70" t="s">
        <v>200</v>
      </c>
      <c r="K29" s="70" t="s">
        <v>201</v>
      </c>
      <c r="L29" s="70" t="s">
        <v>202</v>
      </c>
      <c r="M29" s="70" t="s">
        <v>203</v>
      </c>
      <c r="N29" s="70" t="s">
        <v>204</v>
      </c>
      <c r="O29" s="70" t="s">
        <v>208</v>
      </c>
      <c r="P29" s="70" t="s">
        <v>209</v>
      </c>
    </row>
    <row r="30" spans="2:16" s="68" customFormat="1" ht="14.25">
      <c r="B30" s="92"/>
      <c r="C30" s="74"/>
      <c r="D30" s="74"/>
      <c r="E30" s="93"/>
      <c r="F30" s="93"/>
      <c r="G30" s="93"/>
      <c r="H30" s="93"/>
      <c r="I30" s="74"/>
      <c r="J30" s="74"/>
      <c r="K30" s="93"/>
      <c r="L30" s="93"/>
      <c r="M30" s="93"/>
      <c r="N30" s="93"/>
      <c r="O30" s="94"/>
      <c r="P30" s="94"/>
    </row>
    <row r="31" spans="2:16" s="68" customFormat="1" ht="15">
      <c r="B31" s="71" t="s">
        <v>181</v>
      </c>
      <c r="C31" s="72"/>
      <c r="D31" s="72"/>
      <c r="E31" s="73"/>
      <c r="F31" s="73"/>
      <c r="G31" s="73"/>
      <c r="H31" s="73"/>
      <c r="I31" s="269">
        <v>3</v>
      </c>
      <c r="J31" s="259">
        <v>102848.08</v>
      </c>
      <c r="K31" s="271">
        <v>31645.56</v>
      </c>
      <c r="L31" s="271">
        <v>39557</v>
      </c>
      <c r="M31" s="272"/>
      <c r="N31" s="259">
        <v>102848.08</v>
      </c>
      <c r="O31" s="269">
        <v>3</v>
      </c>
      <c r="P31" s="259">
        <v>102848.08</v>
      </c>
    </row>
    <row r="32" spans="2:16" s="68" customFormat="1" ht="15">
      <c r="B32" s="71" t="s">
        <v>182</v>
      </c>
      <c r="C32" s="72"/>
      <c r="D32" s="72"/>
      <c r="E32" s="73"/>
      <c r="F32" s="73"/>
      <c r="G32" s="73"/>
      <c r="H32" s="73"/>
      <c r="I32" s="269">
        <v>3</v>
      </c>
      <c r="J32" s="259">
        <v>102848.08</v>
      </c>
      <c r="K32" s="271">
        <v>31645.56</v>
      </c>
      <c r="L32" s="271">
        <v>39557</v>
      </c>
      <c r="M32" s="272"/>
      <c r="N32" s="259">
        <v>102848.08</v>
      </c>
      <c r="O32" s="269">
        <v>3</v>
      </c>
      <c r="P32" s="259">
        <v>102848.08</v>
      </c>
    </row>
    <row r="33" spans="2:16" s="68" customFormat="1" ht="15">
      <c r="B33" s="71" t="s">
        <v>183</v>
      </c>
      <c r="C33" s="72"/>
      <c r="D33" s="72"/>
      <c r="E33" s="73"/>
      <c r="F33" s="73"/>
      <c r="G33" s="73"/>
      <c r="H33" s="73"/>
      <c r="I33" s="269">
        <v>3</v>
      </c>
      <c r="J33" s="259">
        <v>102848.08</v>
      </c>
      <c r="K33" s="271">
        <v>31645.56</v>
      </c>
      <c r="L33" s="271">
        <v>39557</v>
      </c>
      <c r="M33" s="272"/>
      <c r="N33" s="259">
        <v>102848.08</v>
      </c>
      <c r="O33" s="269">
        <v>3</v>
      </c>
      <c r="P33" s="259">
        <v>102848.08</v>
      </c>
    </row>
    <row r="34" spans="2:16" s="68" customFormat="1" ht="15">
      <c r="B34" s="71" t="s">
        <v>184</v>
      </c>
      <c r="C34" s="72"/>
      <c r="D34" s="72"/>
      <c r="E34" s="73"/>
      <c r="F34" s="73"/>
      <c r="G34" s="73"/>
      <c r="H34" s="73"/>
      <c r="I34" s="269">
        <v>3</v>
      </c>
      <c r="J34" s="259">
        <v>102848.08</v>
      </c>
      <c r="K34" s="271">
        <v>31645.56</v>
      </c>
      <c r="L34" s="271">
        <v>39557</v>
      </c>
      <c r="M34" s="272"/>
      <c r="N34" s="259">
        <v>102848.08</v>
      </c>
      <c r="O34" s="269">
        <v>3</v>
      </c>
      <c r="P34" s="259">
        <v>102848.08</v>
      </c>
    </row>
    <row r="35" spans="2:16" s="68" customFormat="1" ht="15">
      <c r="B35" s="71" t="s">
        <v>185</v>
      </c>
      <c r="C35" s="72"/>
      <c r="D35" s="72"/>
      <c r="E35" s="73"/>
      <c r="F35" s="73"/>
      <c r="G35" s="73"/>
      <c r="H35" s="73"/>
      <c r="I35" s="269">
        <v>3</v>
      </c>
      <c r="J35" s="259">
        <v>102848.08</v>
      </c>
      <c r="K35" s="271">
        <v>31645.56</v>
      </c>
      <c r="L35" s="271">
        <v>39557</v>
      </c>
      <c r="M35" s="272"/>
      <c r="N35" s="259">
        <v>102848.08</v>
      </c>
      <c r="O35" s="269">
        <v>3</v>
      </c>
      <c r="P35" s="259">
        <v>102848.08</v>
      </c>
    </row>
    <row r="36" spans="2:16" s="68" customFormat="1" ht="15">
      <c r="B36" s="71" t="s">
        <v>186</v>
      </c>
      <c r="C36" s="72"/>
      <c r="D36" s="72"/>
      <c r="E36" s="73"/>
      <c r="F36" s="73"/>
      <c r="G36" s="73"/>
      <c r="H36" s="73"/>
      <c r="I36" s="269">
        <v>3</v>
      </c>
      <c r="J36" s="259">
        <v>102848.08</v>
      </c>
      <c r="K36" s="271">
        <v>31645.56</v>
      </c>
      <c r="L36" s="271">
        <v>39557</v>
      </c>
      <c r="M36" s="272"/>
      <c r="N36" s="259">
        <v>102848.08</v>
      </c>
      <c r="O36" s="269">
        <v>3</v>
      </c>
      <c r="P36" s="259">
        <v>102848.08</v>
      </c>
    </row>
    <row r="37" spans="2:16" s="68" customFormat="1" ht="15">
      <c r="B37" s="71" t="s">
        <v>187</v>
      </c>
      <c r="C37" s="72"/>
      <c r="D37" s="72"/>
      <c r="E37" s="73"/>
      <c r="F37" s="73"/>
      <c r="G37" s="73"/>
      <c r="H37" s="73"/>
      <c r="I37" s="269">
        <v>3</v>
      </c>
      <c r="J37" s="259">
        <v>102848.08</v>
      </c>
      <c r="K37" s="271">
        <v>31645.56</v>
      </c>
      <c r="L37" s="271">
        <v>39557</v>
      </c>
      <c r="M37" s="272"/>
      <c r="N37" s="259">
        <v>102848.08</v>
      </c>
      <c r="O37" s="269">
        <v>3</v>
      </c>
      <c r="P37" s="259">
        <v>102848.08</v>
      </c>
    </row>
    <row r="38" spans="2:16" s="68" customFormat="1" ht="15">
      <c r="B38" s="71" t="s">
        <v>188</v>
      </c>
      <c r="C38" s="72"/>
      <c r="D38" s="72"/>
      <c r="E38" s="73"/>
      <c r="F38" s="73"/>
      <c r="G38" s="73"/>
      <c r="H38" s="73"/>
      <c r="I38" s="269">
        <v>3</v>
      </c>
      <c r="J38" s="259">
        <v>102848.08</v>
      </c>
      <c r="K38" s="271">
        <v>31645.56</v>
      </c>
      <c r="L38" s="271">
        <v>39557</v>
      </c>
      <c r="M38" s="272"/>
      <c r="N38" s="259">
        <v>102848.08</v>
      </c>
      <c r="O38" s="269">
        <v>3</v>
      </c>
      <c r="P38" s="259">
        <v>102848.08</v>
      </c>
    </row>
    <row r="39" spans="2:16" s="68" customFormat="1" ht="15">
      <c r="B39" s="71" t="s">
        <v>189</v>
      </c>
      <c r="C39" s="72"/>
      <c r="D39" s="72"/>
      <c r="E39" s="73"/>
      <c r="F39" s="73"/>
      <c r="G39" s="73"/>
      <c r="H39" s="73"/>
      <c r="I39" s="269">
        <v>3</v>
      </c>
      <c r="J39" s="259">
        <v>102848.08</v>
      </c>
      <c r="K39" s="271">
        <v>31645.56</v>
      </c>
      <c r="L39" s="271">
        <v>39557</v>
      </c>
      <c r="M39" s="272"/>
      <c r="N39" s="259">
        <v>102848.08</v>
      </c>
      <c r="O39" s="269">
        <v>3</v>
      </c>
      <c r="P39" s="259">
        <v>102848.08</v>
      </c>
    </row>
    <row r="40" spans="2:16" s="68" customFormat="1" ht="15">
      <c r="B40" s="71" t="s">
        <v>190</v>
      </c>
      <c r="C40" s="72"/>
      <c r="D40" s="72"/>
      <c r="E40" s="73"/>
      <c r="F40" s="73"/>
      <c r="G40" s="73"/>
      <c r="H40" s="73"/>
      <c r="I40" s="269">
        <v>3</v>
      </c>
      <c r="J40" s="259">
        <v>102848.08</v>
      </c>
      <c r="K40" s="271">
        <v>31645.56</v>
      </c>
      <c r="L40" s="271">
        <v>39557</v>
      </c>
      <c r="M40" s="272"/>
      <c r="N40" s="259">
        <v>102848.08</v>
      </c>
      <c r="O40" s="269">
        <v>3</v>
      </c>
      <c r="P40" s="259">
        <v>102848.08</v>
      </c>
    </row>
    <row r="41" spans="2:16" s="68" customFormat="1" ht="15">
      <c r="B41" s="71" t="s">
        <v>191</v>
      </c>
      <c r="C41" s="72"/>
      <c r="D41" s="72"/>
      <c r="E41" s="73"/>
      <c r="F41" s="73"/>
      <c r="G41" s="73"/>
      <c r="H41" s="73"/>
      <c r="I41" s="269">
        <v>3</v>
      </c>
      <c r="J41" s="259">
        <v>102848.08</v>
      </c>
      <c r="K41" s="271">
        <v>31645.56</v>
      </c>
      <c r="L41" s="271">
        <v>39557</v>
      </c>
      <c r="M41" s="272"/>
      <c r="N41" s="259">
        <v>102848.08</v>
      </c>
      <c r="O41" s="269">
        <v>3</v>
      </c>
      <c r="P41" s="259">
        <v>102848.08</v>
      </c>
    </row>
    <row r="42" spans="2:16" s="68" customFormat="1" ht="15.75">
      <c r="B42" s="71" t="s">
        <v>192</v>
      </c>
      <c r="C42" s="72"/>
      <c r="D42" s="72"/>
      <c r="E42" s="73"/>
      <c r="F42" s="73"/>
      <c r="G42" s="73"/>
      <c r="H42" s="73"/>
      <c r="I42" s="263">
        <v>3</v>
      </c>
      <c r="J42" s="259">
        <v>102848.08</v>
      </c>
      <c r="K42" s="271">
        <v>31645.56</v>
      </c>
      <c r="L42" s="271">
        <v>39557</v>
      </c>
      <c r="M42" s="273"/>
      <c r="N42" s="259">
        <v>102848.08</v>
      </c>
      <c r="O42" s="269">
        <v>3</v>
      </c>
      <c r="P42" s="259">
        <v>102848.08</v>
      </c>
    </row>
    <row r="43" spans="2:16" s="68" customFormat="1" ht="15.75">
      <c r="B43" s="74" t="s">
        <v>25</v>
      </c>
      <c r="C43" s="75"/>
      <c r="D43" s="75"/>
      <c r="E43" s="73"/>
      <c r="F43" s="73"/>
      <c r="G43" s="73"/>
      <c r="H43" s="73"/>
      <c r="I43" s="263"/>
      <c r="J43" s="274">
        <f>SUM(J31:J42)</f>
        <v>1234176.96</v>
      </c>
      <c r="K43" s="275">
        <f>SUM(K31:K42)</f>
        <v>379746.72000000003</v>
      </c>
      <c r="L43" s="275">
        <f>SUM(L31:L42)</f>
        <v>474684</v>
      </c>
      <c r="M43" s="276"/>
      <c r="N43" s="275">
        <f>SUM(N31:N42)</f>
        <v>1234176.96</v>
      </c>
      <c r="O43" s="275"/>
      <c r="P43" s="275">
        <f>SUM(P31:P42)</f>
        <v>1234176.96</v>
      </c>
    </row>
    <row r="44" spans="2:16" s="68" customFormat="1" ht="15">
      <c r="B44" s="74" t="s">
        <v>193</v>
      </c>
      <c r="C44" s="75"/>
      <c r="D44" s="75"/>
      <c r="E44" s="73"/>
      <c r="F44" s="73"/>
      <c r="G44" s="73"/>
      <c r="H44" s="73"/>
      <c r="I44" s="270">
        <v>3</v>
      </c>
      <c r="J44" s="259">
        <v>102848</v>
      </c>
      <c r="K44" s="271">
        <v>31646</v>
      </c>
      <c r="L44" s="271">
        <v>39557</v>
      </c>
      <c r="M44" s="277"/>
      <c r="N44" s="259">
        <v>102848</v>
      </c>
      <c r="O44" s="269">
        <v>3</v>
      </c>
      <c r="P44" s="259">
        <v>102848</v>
      </c>
    </row>
  </sheetData>
  <sheetProtection/>
  <mergeCells count="10">
    <mergeCell ref="O5:P5"/>
    <mergeCell ref="O27:P27"/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25" right="0.25" top="0.75" bottom="0.75" header="0.3" footer="0.3"/>
  <pageSetup fitToHeight="1" fitToWidth="1" horizontalDpi="600" verticalDpi="600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128"/>
  <sheetViews>
    <sheetView zoomScale="75" zoomScaleNormal="75" zoomScalePageLayoutView="0" workbookViewId="0" topLeftCell="A13">
      <selection activeCell="D46" sqref="D46"/>
    </sheetView>
  </sheetViews>
  <sheetFormatPr defaultColWidth="9.140625" defaultRowHeight="12.75"/>
  <cols>
    <col min="1" max="2" width="9.140625" style="44" customWidth="1"/>
    <col min="3" max="3" width="15.140625" style="44" customWidth="1"/>
    <col min="4" max="4" width="48.140625" style="44" customWidth="1"/>
    <col min="5" max="5" width="48.140625" style="44" hidden="1" customWidth="1"/>
    <col min="6" max="6" width="16.28125" style="44" customWidth="1"/>
    <col min="7" max="7" width="16.140625" style="44" customWidth="1"/>
    <col min="8" max="9" width="17.57421875" style="44" customWidth="1"/>
    <col min="10" max="13" width="19.00390625" style="44" customWidth="1"/>
    <col min="14" max="14" width="20.57421875" style="44" customWidth="1"/>
    <col min="15" max="16384" width="9.140625" style="44" customWidth="1"/>
  </cols>
  <sheetData>
    <row r="2" s="45" customFormat="1" ht="14.25"/>
    <row r="3" s="45" customFormat="1" ht="15">
      <c r="N3" s="50" t="s">
        <v>172</v>
      </c>
    </row>
    <row r="4" s="45" customFormat="1" ht="14.25"/>
    <row r="5" spans="3:14" s="45" customFormat="1" ht="18">
      <c r="C5" s="548" t="s">
        <v>827</v>
      </c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</row>
    <row r="6" spans="4:9" s="45" customFormat="1" ht="15" customHeight="1">
      <c r="D6" s="130"/>
      <c r="F6" s="46"/>
      <c r="G6" s="46"/>
      <c r="H6" s="46"/>
      <c r="I6" s="46"/>
    </row>
    <row r="7" spans="10:14" s="45" customFormat="1" ht="15">
      <c r="J7" s="47"/>
      <c r="L7" s="48"/>
      <c r="N7" s="131" t="s">
        <v>152</v>
      </c>
    </row>
    <row r="8" spans="3:14" s="45" customFormat="1" ht="63" customHeight="1">
      <c r="C8" s="132" t="s">
        <v>134</v>
      </c>
      <c r="D8" s="133" t="s">
        <v>146</v>
      </c>
      <c r="E8" s="134"/>
      <c r="F8" s="133" t="s">
        <v>135</v>
      </c>
      <c r="G8" s="133" t="s">
        <v>136</v>
      </c>
      <c r="H8" s="133" t="s">
        <v>137</v>
      </c>
      <c r="I8" s="133" t="s">
        <v>739</v>
      </c>
      <c r="J8" s="133" t="s">
        <v>830</v>
      </c>
      <c r="K8" s="133" t="s">
        <v>326</v>
      </c>
      <c r="L8" s="133" t="s">
        <v>738</v>
      </c>
      <c r="M8" s="133" t="s">
        <v>831</v>
      </c>
      <c r="N8" s="133" t="s">
        <v>832</v>
      </c>
    </row>
    <row r="9" spans="3:14" s="45" customFormat="1" ht="15">
      <c r="C9" s="135" t="s">
        <v>129</v>
      </c>
      <c r="D9" s="135" t="s">
        <v>132</v>
      </c>
      <c r="E9" s="136"/>
      <c r="F9" s="137" t="s">
        <v>133</v>
      </c>
      <c r="G9" s="137" t="s">
        <v>138</v>
      </c>
      <c r="H9" s="137" t="s">
        <v>139</v>
      </c>
      <c r="I9" s="137" t="s">
        <v>140</v>
      </c>
      <c r="J9" s="137" t="s">
        <v>141</v>
      </c>
      <c r="K9" s="137" t="s">
        <v>142</v>
      </c>
      <c r="L9" s="137" t="s">
        <v>143</v>
      </c>
      <c r="M9" s="137" t="s">
        <v>144</v>
      </c>
      <c r="N9" s="137" t="s">
        <v>145</v>
      </c>
    </row>
    <row r="10" spans="3:14" ht="24.75" customHeight="1">
      <c r="C10" s="138">
        <v>1</v>
      </c>
      <c r="D10" s="465" t="s">
        <v>718</v>
      </c>
      <c r="E10" s="289">
        <f>+VALUE(C10)</f>
        <v>1</v>
      </c>
      <c r="F10" s="290">
        <v>2012</v>
      </c>
      <c r="G10" s="290">
        <v>2017</v>
      </c>
      <c r="H10" s="291">
        <v>32521</v>
      </c>
      <c r="I10" s="291">
        <v>23478</v>
      </c>
      <c r="J10" s="291">
        <v>27448</v>
      </c>
      <c r="K10" s="292">
        <v>5073</v>
      </c>
      <c r="L10" s="292"/>
      <c r="M10" s="291"/>
      <c r="N10" s="142"/>
    </row>
    <row r="11" spans="3:14" ht="24.75" customHeight="1">
      <c r="C11" s="138"/>
      <c r="D11" s="293" t="s">
        <v>130</v>
      </c>
      <c r="E11" s="289"/>
      <c r="F11" s="290"/>
      <c r="G11" s="290"/>
      <c r="H11" s="291"/>
      <c r="I11" s="291"/>
      <c r="J11" s="291"/>
      <c r="K11" s="292"/>
      <c r="L11" s="292"/>
      <c r="M11" s="291"/>
      <c r="N11" s="142"/>
    </row>
    <row r="12" spans="3:14" ht="24.75" customHeight="1">
      <c r="C12" s="138"/>
      <c r="D12" s="293" t="s">
        <v>131</v>
      </c>
      <c r="E12" s="289"/>
      <c r="F12" s="290"/>
      <c r="G12" s="290"/>
      <c r="H12" s="291"/>
      <c r="I12" s="291"/>
      <c r="J12" s="291"/>
      <c r="K12" s="292"/>
      <c r="L12" s="292"/>
      <c r="M12" s="291"/>
      <c r="N12" s="142"/>
    </row>
    <row r="13" spans="3:14" ht="24.75" customHeight="1">
      <c r="C13" s="138"/>
      <c r="D13" s="293" t="s">
        <v>719</v>
      </c>
      <c r="E13" s="289"/>
      <c r="F13" s="290">
        <v>2012</v>
      </c>
      <c r="G13" s="290">
        <v>2016</v>
      </c>
      <c r="H13" s="291">
        <v>32521</v>
      </c>
      <c r="I13" s="291">
        <v>23478</v>
      </c>
      <c r="J13" s="291">
        <v>27448</v>
      </c>
      <c r="K13" s="292">
        <v>5073</v>
      </c>
      <c r="L13" s="292"/>
      <c r="M13" s="291"/>
      <c r="N13" s="142"/>
    </row>
    <row r="14" spans="3:14" ht="34.5" customHeight="1">
      <c r="C14" s="138">
        <f>C10+1</f>
        <v>2</v>
      </c>
      <c r="D14" s="465" t="s">
        <v>762</v>
      </c>
      <c r="E14" s="140"/>
      <c r="F14" s="141">
        <v>2012</v>
      </c>
      <c r="G14" s="141">
        <v>2016</v>
      </c>
      <c r="H14" s="142">
        <v>23466</v>
      </c>
      <c r="I14" s="142">
        <v>13650</v>
      </c>
      <c r="J14" s="142">
        <v>23466</v>
      </c>
      <c r="K14" s="143"/>
      <c r="L14" s="143"/>
      <c r="M14" s="142"/>
      <c r="N14" s="142"/>
    </row>
    <row r="15" spans="3:14" ht="24.75" customHeight="1">
      <c r="C15" s="138"/>
      <c r="D15" s="144" t="s">
        <v>130</v>
      </c>
      <c r="E15" s="140"/>
      <c r="F15" s="141"/>
      <c r="G15" s="141"/>
      <c r="H15" s="142">
        <v>9816</v>
      </c>
      <c r="I15" s="142"/>
      <c r="J15" s="142">
        <v>9816</v>
      </c>
      <c r="K15" s="143"/>
      <c r="L15" s="143"/>
      <c r="M15" s="142"/>
      <c r="N15" s="142"/>
    </row>
    <row r="16" spans="3:14" ht="24.75" customHeight="1">
      <c r="C16" s="138"/>
      <c r="D16" s="144" t="s">
        <v>131</v>
      </c>
      <c r="E16" s="140"/>
      <c r="F16" s="141"/>
      <c r="G16" s="141"/>
      <c r="H16" s="142"/>
      <c r="I16" s="142"/>
      <c r="J16" s="142"/>
      <c r="K16" s="143"/>
      <c r="L16" s="143"/>
      <c r="M16" s="142"/>
      <c r="N16" s="142"/>
    </row>
    <row r="17" spans="3:14" ht="24.75" customHeight="1">
      <c r="C17" s="138"/>
      <c r="D17" s="144" t="s">
        <v>354</v>
      </c>
      <c r="E17" s="140"/>
      <c r="F17" s="141"/>
      <c r="G17" s="141"/>
      <c r="H17" s="142">
        <v>13650</v>
      </c>
      <c r="I17" s="142">
        <v>13650</v>
      </c>
      <c r="J17" s="142">
        <v>13650</v>
      </c>
      <c r="K17" s="143"/>
      <c r="L17" s="143"/>
      <c r="M17" s="142"/>
      <c r="N17" s="142"/>
    </row>
    <row r="18" spans="3:14" ht="51" customHeight="1">
      <c r="C18" s="138">
        <v>3</v>
      </c>
      <c r="D18" s="466" t="s">
        <v>856</v>
      </c>
      <c r="E18" s="140"/>
      <c r="F18" s="141">
        <v>2017</v>
      </c>
      <c r="G18" s="141">
        <v>2021</v>
      </c>
      <c r="H18" s="142">
        <v>16000</v>
      </c>
      <c r="I18" s="142"/>
      <c r="J18" s="142"/>
      <c r="K18" s="143"/>
      <c r="L18" s="143"/>
      <c r="M18" s="142"/>
      <c r="N18" s="142"/>
    </row>
    <row r="19" spans="3:14" ht="24.75" customHeight="1">
      <c r="C19" s="138"/>
      <c r="D19" s="144" t="s">
        <v>130</v>
      </c>
      <c r="E19" s="140"/>
      <c r="F19" s="141"/>
      <c r="G19" s="141"/>
      <c r="H19" s="142"/>
      <c r="I19" s="142"/>
      <c r="J19" s="142"/>
      <c r="K19" s="143"/>
      <c r="L19" s="143"/>
      <c r="M19" s="142"/>
      <c r="N19" s="142"/>
    </row>
    <row r="20" spans="3:14" ht="24.75" customHeight="1">
      <c r="C20" s="138"/>
      <c r="D20" s="144" t="s">
        <v>131</v>
      </c>
      <c r="E20" s="140"/>
      <c r="F20" s="141"/>
      <c r="G20" s="141"/>
      <c r="H20" s="142">
        <v>16000</v>
      </c>
      <c r="I20" s="142"/>
      <c r="J20" s="142"/>
      <c r="K20" s="143">
        <v>4480</v>
      </c>
      <c r="L20" s="143">
        <v>2880</v>
      </c>
      <c r="M20" s="143">
        <v>2880</v>
      </c>
      <c r="N20" s="142">
        <v>7040</v>
      </c>
    </row>
    <row r="21" spans="3:14" ht="24.75" customHeight="1">
      <c r="C21" s="138"/>
      <c r="D21" s="144" t="s">
        <v>354</v>
      </c>
      <c r="E21" s="140"/>
      <c r="F21" s="141"/>
      <c r="G21" s="141"/>
      <c r="H21" s="142"/>
      <c r="I21" s="142"/>
      <c r="J21" s="142"/>
      <c r="K21" s="143"/>
      <c r="L21" s="143"/>
      <c r="M21" s="142"/>
      <c r="N21" s="142"/>
    </row>
    <row r="22" spans="3:14" ht="40.5" customHeight="1">
      <c r="C22" s="138">
        <v>4</v>
      </c>
      <c r="D22" s="466" t="s">
        <v>857</v>
      </c>
      <c r="E22" s="140"/>
      <c r="F22" s="141">
        <v>2017</v>
      </c>
      <c r="G22" s="141">
        <v>2021</v>
      </c>
      <c r="H22" s="142">
        <v>16000</v>
      </c>
      <c r="I22" s="142"/>
      <c r="J22" s="142"/>
      <c r="K22" s="143"/>
      <c r="L22" s="143"/>
      <c r="M22" s="142"/>
      <c r="N22" s="142"/>
    </row>
    <row r="23" spans="3:14" ht="24.75" customHeight="1">
      <c r="C23" s="138"/>
      <c r="D23" s="144" t="s">
        <v>130</v>
      </c>
      <c r="E23" s="140"/>
      <c r="F23" s="141"/>
      <c r="G23" s="141"/>
      <c r="H23" s="142"/>
      <c r="I23" s="142"/>
      <c r="J23" s="142"/>
      <c r="K23" s="143"/>
      <c r="L23" s="143"/>
      <c r="M23" s="142"/>
      <c r="N23" s="142"/>
    </row>
    <row r="24" spans="3:14" ht="24.75" customHeight="1">
      <c r="C24" s="138"/>
      <c r="D24" s="144" t="s">
        <v>131</v>
      </c>
      <c r="E24" s="140"/>
      <c r="F24" s="141"/>
      <c r="G24" s="141"/>
      <c r="H24" s="142">
        <v>16000</v>
      </c>
      <c r="I24" s="142"/>
      <c r="J24" s="142"/>
      <c r="K24" s="143">
        <v>4480</v>
      </c>
      <c r="L24" s="143">
        <v>2880</v>
      </c>
      <c r="M24" s="143">
        <v>2880</v>
      </c>
      <c r="N24" s="142">
        <v>7040</v>
      </c>
    </row>
    <row r="25" spans="3:14" ht="24.75" customHeight="1">
      <c r="C25" s="138"/>
      <c r="D25" s="144" t="s">
        <v>354</v>
      </c>
      <c r="E25" s="140"/>
      <c r="F25" s="141"/>
      <c r="G25" s="141"/>
      <c r="H25" s="142"/>
      <c r="I25" s="142"/>
      <c r="J25" s="142"/>
      <c r="K25" s="143"/>
      <c r="L25" s="143"/>
      <c r="M25" s="142"/>
      <c r="N25" s="142"/>
    </row>
    <row r="26" spans="3:14" ht="33.75" customHeight="1">
      <c r="C26" s="138">
        <v>5</v>
      </c>
      <c r="D26" s="467" t="s">
        <v>858</v>
      </c>
      <c r="E26" s="140"/>
      <c r="F26" s="141">
        <v>2017</v>
      </c>
      <c r="G26" s="141">
        <v>2021</v>
      </c>
      <c r="H26" s="142">
        <v>16000</v>
      </c>
      <c r="I26" s="142"/>
      <c r="J26" s="142"/>
      <c r="K26" s="143"/>
      <c r="L26" s="143"/>
      <c r="M26" s="142"/>
      <c r="N26" s="142"/>
    </row>
    <row r="27" spans="3:14" ht="24.75" customHeight="1">
      <c r="C27" s="138"/>
      <c r="D27" s="144" t="s">
        <v>130</v>
      </c>
      <c r="E27" s="140"/>
      <c r="F27" s="141"/>
      <c r="G27" s="141"/>
      <c r="H27" s="142"/>
      <c r="I27" s="142"/>
      <c r="J27" s="142"/>
      <c r="K27" s="143"/>
      <c r="L27" s="143"/>
      <c r="M27" s="142"/>
      <c r="N27" s="142"/>
    </row>
    <row r="28" spans="3:14" ht="24.75" customHeight="1">
      <c r="C28" s="138"/>
      <c r="D28" s="144" t="s">
        <v>131</v>
      </c>
      <c r="E28" s="140"/>
      <c r="F28" s="141"/>
      <c r="G28" s="141"/>
      <c r="H28" s="142">
        <v>16000</v>
      </c>
      <c r="I28" s="142"/>
      <c r="J28" s="142"/>
      <c r="K28" s="143">
        <v>4480</v>
      </c>
      <c r="L28" s="143">
        <v>2880</v>
      </c>
      <c r="M28" s="143">
        <v>2880</v>
      </c>
      <c r="N28" s="142">
        <v>7040</v>
      </c>
    </row>
    <row r="29" spans="3:14" ht="22.5" customHeight="1">
      <c r="C29" s="138"/>
      <c r="D29" s="144" t="s">
        <v>354</v>
      </c>
      <c r="E29" s="140"/>
      <c r="F29" s="141"/>
      <c r="G29" s="141"/>
      <c r="H29" s="142"/>
      <c r="I29" s="142"/>
      <c r="J29" s="142"/>
      <c r="K29" s="143"/>
      <c r="L29" s="143"/>
      <c r="M29" s="142"/>
      <c r="N29" s="142"/>
    </row>
    <row r="30" spans="3:14" ht="24.75" customHeight="1">
      <c r="C30" s="138">
        <v>6</v>
      </c>
      <c r="D30" s="464" t="s">
        <v>859</v>
      </c>
      <c r="E30" s="140"/>
      <c r="F30" s="141">
        <v>2017</v>
      </c>
      <c r="G30" s="141">
        <v>2021</v>
      </c>
      <c r="H30" s="142">
        <v>13000</v>
      </c>
      <c r="I30" s="142"/>
      <c r="J30" s="142"/>
      <c r="K30" s="143"/>
      <c r="L30" s="143"/>
      <c r="M30" s="142"/>
      <c r="N30" s="142"/>
    </row>
    <row r="31" spans="3:14" ht="24.75" customHeight="1">
      <c r="C31" s="138"/>
      <c r="D31" s="144" t="s">
        <v>130</v>
      </c>
      <c r="E31" s="140"/>
      <c r="F31" s="141"/>
      <c r="G31" s="141"/>
      <c r="H31" s="142"/>
      <c r="I31" s="142"/>
      <c r="J31" s="142"/>
      <c r="K31" s="143"/>
      <c r="L31" s="143"/>
      <c r="M31" s="142"/>
      <c r="N31" s="142"/>
    </row>
    <row r="32" spans="3:14" ht="24.75" customHeight="1">
      <c r="C32" s="138"/>
      <c r="D32" s="144" t="s">
        <v>131</v>
      </c>
      <c r="E32" s="140"/>
      <c r="F32" s="141"/>
      <c r="G32" s="141"/>
      <c r="H32" s="142">
        <v>13000</v>
      </c>
      <c r="I32" s="142"/>
      <c r="J32" s="142"/>
      <c r="K32" s="143">
        <v>3640</v>
      </c>
      <c r="L32" s="143">
        <v>2340</v>
      </c>
      <c r="M32" s="142">
        <v>2340</v>
      </c>
      <c r="N32" s="142">
        <v>4680</v>
      </c>
    </row>
    <row r="33" spans="3:14" ht="21.75" customHeight="1">
      <c r="C33" s="138"/>
      <c r="D33" s="144" t="s">
        <v>354</v>
      </c>
      <c r="E33" s="140"/>
      <c r="F33" s="141"/>
      <c r="G33" s="141"/>
      <c r="H33" s="142"/>
      <c r="I33" s="142"/>
      <c r="J33" s="142"/>
      <c r="K33" s="143"/>
      <c r="L33" s="143"/>
      <c r="M33" s="142"/>
      <c r="N33" s="142"/>
    </row>
    <row r="34" spans="3:14" ht="24" customHeight="1">
      <c r="C34" s="138">
        <v>7</v>
      </c>
      <c r="D34" s="464" t="s">
        <v>860</v>
      </c>
      <c r="E34" s="140"/>
      <c r="F34" s="141">
        <v>2017</v>
      </c>
      <c r="G34" s="141">
        <v>2021</v>
      </c>
      <c r="H34" s="142">
        <v>20000</v>
      </c>
      <c r="I34" s="142"/>
      <c r="J34" s="142"/>
      <c r="K34" s="143"/>
      <c r="L34" s="143"/>
      <c r="M34" s="142"/>
      <c r="N34" s="142"/>
    </row>
    <row r="35" spans="3:14" ht="22.5" customHeight="1">
      <c r="C35" s="138"/>
      <c r="D35" s="144" t="s">
        <v>130</v>
      </c>
      <c r="E35" s="140"/>
      <c r="F35" s="141"/>
      <c r="G35" s="141"/>
      <c r="H35" s="142"/>
      <c r="I35" s="142"/>
      <c r="J35" s="142"/>
      <c r="K35" s="143"/>
      <c r="L35" s="143"/>
      <c r="M35" s="142"/>
      <c r="N35" s="142"/>
    </row>
    <row r="36" spans="3:14" ht="21.75" customHeight="1">
      <c r="C36" s="138"/>
      <c r="D36" s="144" t="s">
        <v>131</v>
      </c>
      <c r="E36" s="140"/>
      <c r="F36" s="141"/>
      <c r="G36" s="141"/>
      <c r="H36" s="142">
        <v>20000</v>
      </c>
      <c r="I36" s="142"/>
      <c r="J36" s="142"/>
      <c r="K36" s="143">
        <v>6000</v>
      </c>
      <c r="L36" s="143">
        <v>4000</v>
      </c>
      <c r="M36" s="143">
        <v>4000</v>
      </c>
      <c r="N36" s="143">
        <v>6000</v>
      </c>
    </row>
    <row r="37" spans="3:14" ht="19.5" customHeight="1">
      <c r="C37" s="138"/>
      <c r="D37" s="144" t="s">
        <v>354</v>
      </c>
      <c r="E37" s="140"/>
      <c r="F37" s="141"/>
      <c r="G37" s="141"/>
      <c r="H37" s="142"/>
      <c r="I37" s="142"/>
      <c r="J37" s="142"/>
      <c r="K37" s="143"/>
      <c r="L37" s="143"/>
      <c r="M37" s="142"/>
      <c r="N37" s="142"/>
    </row>
    <row r="38" spans="3:14" ht="33.75" customHeight="1">
      <c r="C38" s="138">
        <v>8</v>
      </c>
      <c r="D38" s="466" t="s">
        <v>861</v>
      </c>
      <c r="E38" s="140"/>
      <c r="F38" s="141">
        <v>2017</v>
      </c>
      <c r="G38" s="141">
        <v>2021</v>
      </c>
      <c r="H38" s="142">
        <v>14000</v>
      </c>
      <c r="I38" s="142"/>
      <c r="J38" s="142"/>
      <c r="K38" s="143"/>
      <c r="L38" s="143"/>
      <c r="M38" s="142"/>
      <c r="N38" s="142"/>
    </row>
    <row r="39" spans="3:14" ht="18" customHeight="1">
      <c r="C39" s="138"/>
      <c r="D39" s="144" t="s">
        <v>130</v>
      </c>
      <c r="E39" s="140"/>
      <c r="F39" s="141"/>
      <c r="G39" s="141"/>
      <c r="H39" s="142"/>
      <c r="I39" s="142"/>
      <c r="J39" s="142"/>
      <c r="K39" s="143"/>
      <c r="L39" s="143"/>
      <c r="M39" s="142"/>
      <c r="N39" s="142"/>
    </row>
    <row r="40" spans="3:14" ht="22.5" customHeight="1">
      <c r="C40" s="138"/>
      <c r="D40" s="144" t="s">
        <v>131</v>
      </c>
      <c r="E40" s="140"/>
      <c r="F40" s="141"/>
      <c r="G40" s="141"/>
      <c r="H40" s="142">
        <v>14000</v>
      </c>
      <c r="I40" s="142"/>
      <c r="J40" s="142"/>
      <c r="K40" s="143">
        <v>3920</v>
      </c>
      <c r="L40" s="143">
        <v>2520</v>
      </c>
      <c r="M40" s="142">
        <v>2520</v>
      </c>
      <c r="N40" s="142">
        <v>5040</v>
      </c>
    </row>
    <row r="41" spans="3:14" ht="24" customHeight="1">
      <c r="C41" s="138"/>
      <c r="D41" s="144" t="s">
        <v>354</v>
      </c>
      <c r="E41" s="140"/>
      <c r="F41" s="141"/>
      <c r="G41" s="141"/>
      <c r="H41" s="142"/>
      <c r="I41" s="142"/>
      <c r="J41" s="142"/>
      <c r="K41" s="143"/>
      <c r="L41" s="143"/>
      <c r="M41" s="142"/>
      <c r="N41" s="142"/>
    </row>
    <row r="42" spans="3:14" ht="42" customHeight="1">
      <c r="C42" s="138">
        <v>9</v>
      </c>
      <c r="D42" s="463" t="s">
        <v>876</v>
      </c>
      <c r="E42" s="140"/>
      <c r="F42" s="141">
        <v>2017</v>
      </c>
      <c r="G42" s="141">
        <v>2019</v>
      </c>
      <c r="H42" s="142">
        <v>10500</v>
      </c>
      <c r="I42" s="142"/>
      <c r="J42" s="142"/>
      <c r="K42" s="143"/>
      <c r="L42" s="143"/>
      <c r="M42" s="142"/>
      <c r="N42" s="142"/>
    </row>
    <row r="43" spans="3:14" ht="24.75" customHeight="1">
      <c r="C43" s="138"/>
      <c r="D43" s="144" t="s">
        <v>130</v>
      </c>
      <c r="E43" s="140"/>
      <c r="F43" s="141"/>
      <c r="G43" s="141"/>
      <c r="H43" s="142">
        <v>10500</v>
      </c>
      <c r="I43" s="142"/>
      <c r="J43" s="142"/>
      <c r="K43" s="143">
        <v>7000</v>
      </c>
      <c r="L43" s="143">
        <v>3500</v>
      </c>
      <c r="M43" s="142"/>
      <c r="N43" s="142"/>
    </row>
    <row r="44" spans="3:14" ht="24.75" customHeight="1">
      <c r="C44" s="138"/>
      <c r="D44" s="144" t="s">
        <v>131</v>
      </c>
      <c r="E44" s="140"/>
      <c r="F44" s="141"/>
      <c r="G44" s="141"/>
      <c r="H44" s="142"/>
      <c r="I44" s="142"/>
      <c r="J44" s="142"/>
      <c r="K44" s="143"/>
      <c r="L44" s="143"/>
      <c r="M44" s="142"/>
      <c r="N44" s="142"/>
    </row>
    <row r="45" spans="3:14" ht="24.75" customHeight="1">
      <c r="C45" s="138"/>
      <c r="D45" s="144" t="s">
        <v>354</v>
      </c>
      <c r="E45" s="140"/>
      <c r="F45" s="141"/>
      <c r="G45" s="141"/>
      <c r="H45" s="142"/>
      <c r="I45" s="142"/>
      <c r="J45" s="142"/>
      <c r="K45" s="143"/>
      <c r="L45" s="143"/>
      <c r="M45" s="142"/>
      <c r="N45" s="142"/>
    </row>
    <row r="46" spans="3:14" ht="21.75" customHeight="1">
      <c r="C46" s="138">
        <v>10</v>
      </c>
      <c r="D46" s="464" t="s">
        <v>862</v>
      </c>
      <c r="E46" s="140"/>
      <c r="F46" s="141">
        <v>2017</v>
      </c>
      <c r="G46" s="141">
        <v>2018</v>
      </c>
      <c r="H46" s="142">
        <v>14000</v>
      </c>
      <c r="I46" s="142"/>
      <c r="J46" s="142"/>
      <c r="K46" s="143"/>
      <c r="L46" s="143"/>
      <c r="M46" s="142"/>
      <c r="N46" s="142"/>
    </row>
    <row r="47" spans="3:14" ht="24.75" customHeight="1">
      <c r="C47" s="138"/>
      <c r="D47" s="144" t="s">
        <v>130</v>
      </c>
      <c r="E47" s="140"/>
      <c r="F47" s="141"/>
      <c r="G47" s="141"/>
      <c r="H47" s="142">
        <v>14000</v>
      </c>
      <c r="I47" s="142"/>
      <c r="J47" s="142"/>
      <c r="K47" s="143">
        <v>10000</v>
      </c>
      <c r="L47" s="143">
        <v>4000</v>
      </c>
      <c r="M47" s="142"/>
      <c r="N47" s="142"/>
    </row>
    <row r="48" spans="3:14" ht="24.75" customHeight="1">
      <c r="C48" s="138"/>
      <c r="D48" s="144" t="s">
        <v>131</v>
      </c>
      <c r="E48" s="140"/>
      <c r="F48" s="141"/>
      <c r="G48" s="141"/>
      <c r="H48" s="142"/>
      <c r="I48" s="142"/>
      <c r="J48" s="142"/>
      <c r="K48" s="143"/>
      <c r="L48" s="143"/>
      <c r="M48" s="142"/>
      <c r="N48" s="142"/>
    </row>
    <row r="49" spans="3:14" ht="24.75" customHeight="1">
      <c r="C49" s="138"/>
      <c r="D49" s="144" t="s">
        <v>354</v>
      </c>
      <c r="E49" s="140"/>
      <c r="F49" s="141"/>
      <c r="G49" s="141"/>
      <c r="H49" s="142"/>
      <c r="I49" s="142"/>
      <c r="J49" s="142"/>
      <c r="K49" s="143"/>
      <c r="L49" s="143"/>
      <c r="M49" s="142"/>
      <c r="N49" s="142"/>
    </row>
    <row r="50" spans="3:14" ht="24.75" customHeight="1">
      <c r="C50" s="138"/>
      <c r="D50" s="144"/>
      <c r="E50" s="140"/>
      <c r="F50" s="141"/>
      <c r="G50" s="141"/>
      <c r="H50" s="142"/>
      <c r="I50" s="142"/>
      <c r="J50" s="142"/>
      <c r="K50" s="143"/>
      <c r="L50" s="143"/>
      <c r="M50" s="142"/>
      <c r="N50" s="142"/>
    </row>
    <row r="51" spans="3:14" ht="24.75" customHeight="1">
      <c r="C51" s="138"/>
      <c r="D51" s="144"/>
      <c r="E51" s="140"/>
      <c r="F51" s="141"/>
      <c r="G51" s="141"/>
      <c r="H51" s="142"/>
      <c r="I51" s="142"/>
      <c r="J51" s="142"/>
      <c r="K51" s="143"/>
      <c r="L51" s="143"/>
      <c r="M51" s="142"/>
      <c r="N51" s="142"/>
    </row>
    <row r="52" spans="3:14" ht="24.75" customHeight="1">
      <c r="C52" s="138"/>
      <c r="D52" s="144"/>
      <c r="E52" s="140"/>
      <c r="F52" s="141"/>
      <c r="G52" s="141"/>
      <c r="H52" s="142"/>
      <c r="I52" s="142"/>
      <c r="J52" s="142"/>
      <c r="K52" s="143"/>
      <c r="L52" s="143"/>
      <c r="M52" s="142"/>
      <c r="N52" s="142"/>
    </row>
    <row r="53" spans="3:14" ht="24.75" customHeight="1">
      <c r="C53" s="138"/>
      <c r="D53" s="144"/>
      <c r="E53" s="140"/>
      <c r="F53" s="141"/>
      <c r="G53" s="141"/>
      <c r="H53" s="142"/>
      <c r="I53" s="142"/>
      <c r="J53" s="142"/>
      <c r="K53" s="143"/>
      <c r="L53" s="143"/>
      <c r="M53" s="142"/>
      <c r="N53" s="142"/>
    </row>
    <row r="54" spans="3:14" ht="24.75" customHeight="1">
      <c r="C54" s="428"/>
      <c r="D54" s="429"/>
      <c r="E54" s="430"/>
      <c r="F54" s="431"/>
      <c r="G54" s="431"/>
      <c r="H54" s="432"/>
      <c r="I54" s="432"/>
      <c r="J54" s="432"/>
      <c r="K54" s="433"/>
      <c r="L54" s="433"/>
      <c r="M54" s="432"/>
      <c r="N54" s="432"/>
    </row>
    <row r="55" spans="3:14" ht="24.75" customHeight="1">
      <c r="C55" s="428"/>
      <c r="D55" s="429"/>
      <c r="E55" s="430"/>
      <c r="F55" s="431"/>
      <c r="G55" s="431"/>
      <c r="H55" s="432"/>
      <c r="I55" s="432"/>
      <c r="J55" s="432"/>
      <c r="K55" s="433"/>
      <c r="L55" s="433"/>
      <c r="M55" s="432"/>
      <c r="N55" s="432"/>
    </row>
    <row r="58" spans="3:14" ht="18">
      <c r="C58" s="548" t="s">
        <v>828</v>
      </c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</row>
    <row r="59" spans="3:14" ht="14.25">
      <c r="C59" s="45"/>
      <c r="D59" s="130"/>
      <c r="E59" s="45"/>
      <c r="F59" s="46"/>
      <c r="G59" s="46"/>
      <c r="H59" s="46"/>
      <c r="I59" s="46"/>
      <c r="J59" s="45"/>
      <c r="K59" s="45"/>
      <c r="L59" s="45"/>
      <c r="M59" s="45"/>
      <c r="N59" s="45"/>
    </row>
    <row r="60" spans="3:14" ht="15">
      <c r="C60" s="45"/>
      <c r="D60" s="45"/>
      <c r="E60" s="45"/>
      <c r="F60" s="45"/>
      <c r="G60" s="45"/>
      <c r="H60" s="45"/>
      <c r="I60" s="45"/>
      <c r="J60" s="47"/>
      <c r="K60" s="45"/>
      <c r="L60" s="48"/>
      <c r="M60" s="45"/>
      <c r="N60" s="131" t="s">
        <v>152</v>
      </c>
    </row>
    <row r="61" spans="3:14" ht="60">
      <c r="C61" s="132" t="s">
        <v>134</v>
      </c>
      <c r="D61" s="133" t="s">
        <v>349</v>
      </c>
      <c r="E61" s="134"/>
      <c r="F61" s="133" t="s">
        <v>351</v>
      </c>
      <c r="G61" s="133" t="s">
        <v>352</v>
      </c>
      <c r="H61" s="133" t="s">
        <v>353</v>
      </c>
      <c r="I61" s="133" t="s">
        <v>830</v>
      </c>
      <c r="J61" s="99" t="s">
        <v>789</v>
      </c>
      <c r="K61" s="78" t="s">
        <v>790</v>
      </c>
      <c r="L61" s="78" t="s">
        <v>791</v>
      </c>
      <c r="M61" s="78" t="s">
        <v>792</v>
      </c>
      <c r="N61" s="78" t="s">
        <v>789</v>
      </c>
    </row>
    <row r="62" spans="3:14" ht="15" customHeight="1">
      <c r="C62" s="135" t="s">
        <v>129</v>
      </c>
      <c r="D62" s="135" t="s">
        <v>132</v>
      </c>
      <c r="E62" s="136"/>
      <c r="F62" s="137" t="s">
        <v>133</v>
      </c>
      <c r="G62" s="137" t="s">
        <v>138</v>
      </c>
      <c r="H62" s="137" t="s">
        <v>139</v>
      </c>
      <c r="I62" s="137" t="s">
        <v>140</v>
      </c>
      <c r="J62" s="146"/>
      <c r="K62" s="86"/>
      <c r="L62" s="86"/>
      <c r="M62" s="86"/>
      <c r="N62" s="86"/>
    </row>
    <row r="63" spans="3:14" ht="24.75" customHeight="1">
      <c r="C63" s="138">
        <v>1</v>
      </c>
      <c r="D63" s="139"/>
      <c r="E63" s="140" t="e">
        <f>+VALUE(#REF!)</f>
        <v>#REF!</v>
      </c>
      <c r="F63" s="141"/>
      <c r="G63" s="141"/>
      <c r="H63" s="142"/>
      <c r="I63" s="142"/>
      <c r="J63" s="142"/>
      <c r="K63" s="143"/>
      <c r="L63" s="143"/>
      <c r="M63" s="142"/>
      <c r="N63" s="142"/>
    </row>
    <row r="64" spans="3:14" ht="24.75" customHeight="1">
      <c r="C64" s="138"/>
      <c r="D64" s="144" t="s">
        <v>130</v>
      </c>
      <c r="E64" s="140"/>
      <c r="F64" s="141"/>
      <c r="G64" s="141"/>
      <c r="H64" s="142"/>
      <c r="I64" s="142"/>
      <c r="J64" s="142"/>
      <c r="K64" s="143"/>
      <c r="L64" s="143"/>
      <c r="M64" s="142"/>
      <c r="N64" s="142"/>
    </row>
    <row r="65" spans="3:14" ht="24.75" customHeight="1">
      <c r="C65" s="138"/>
      <c r="D65" s="144" t="s">
        <v>131</v>
      </c>
      <c r="E65" s="140"/>
      <c r="F65" s="141"/>
      <c r="G65" s="141"/>
      <c r="H65" s="142"/>
      <c r="I65" s="142"/>
      <c r="J65" s="142"/>
      <c r="K65" s="143"/>
      <c r="L65" s="143"/>
      <c r="M65" s="142"/>
      <c r="N65" s="142"/>
    </row>
    <row r="66" spans="3:14" ht="24.75" customHeight="1">
      <c r="C66" s="138"/>
      <c r="D66" s="144" t="s">
        <v>354</v>
      </c>
      <c r="E66" s="140"/>
      <c r="F66" s="141"/>
      <c r="G66" s="141"/>
      <c r="H66" s="142"/>
      <c r="I66" s="142"/>
      <c r="J66" s="142"/>
      <c r="K66" s="143"/>
      <c r="L66" s="143"/>
      <c r="M66" s="142"/>
      <c r="N66" s="142"/>
    </row>
    <row r="67" spans="3:14" ht="24.75" customHeight="1">
      <c r="C67" s="138">
        <f>C63+1</f>
        <v>2</v>
      </c>
      <c r="D67" s="139"/>
      <c r="E67" s="140" t="e">
        <f>+VALUE(#REF!)</f>
        <v>#REF!</v>
      </c>
      <c r="F67" s="141"/>
      <c r="G67" s="141"/>
      <c r="H67" s="142"/>
      <c r="I67" s="142"/>
      <c r="J67" s="142"/>
      <c r="K67" s="143"/>
      <c r="L67" s="143"/>
      <c r="M67" s="142"/>
      <c r="N67" s="142"/>
    </row>
    <row r="68" spans="3:14" ht="24.75" customHeight="1">
      <c r="C68" s="138"/>
      <c r="D68" s="144" t="s">
        <v>130</v>
      </c>
      <c r="E68" s="140"/>
      <c r="F68" s="141"/>
      <c r="G68" s="141"/>
      <c r="H68" s="142"/>
      <c r="I68" s="142"/>
      <c r="J68" s="142"/>
      <c r="K68" s="143"/>
      <c r="L68" s="143"/>
      <c r="M68" s="142"/>
      <c r="N68" s="142"/>
    </row>
    <row r="69" spans="3:14" ht="24.75" customHeight="1">
      <c r="C69" s="138"/>
      <c r="D69" s="144" t="s">
        <v>131</v>
      </c>
      <c r="E69" s="140"/>
      <c r="F69" s="141"/>
      <c r="G69" s="141"/>
      <c r="H69" s="142"/>
      <c r="I69" s="142"/>
      <c r="J69" s="142"/>
      <c r="K69" s="143"/>
      <c r="L69" s="143"/>
      <c r="M69" s="142"/>
      <c r="N69" s="142"/>
    </row>
    <row r="70" spans="3:14" ht="24.75" customHeight="1">
      <c r="C70" s="138"/>
      <c r="D70" s="144" t="s">
        <v>354</v>
      </c>
      <c r="E70" s="140"/>
      <c r="F70" s="141"/>
      <c r="G70" s="141"/>
      <c r="H70" s="142"/>
      <c r="I70" s="142"/>
      <c r="J70" s="142"/>
      <c r="K70" s="143"/>
      <c r="L70" s="143"/>
      <c r="M70" s="142"/>
      <c r="N70" s="142"/>
    </row>
    <row r="71" spans="3:14" ht="24.75" customHeight="1">
      <c r="C71" s="138">
        <f>C67+1</f>
        <v>3</v>
      </c>
      <c r="D71" s="139"/>
      <c r="E71" s="140" t="e">
        <f>+VALUE(#REF!)</f>
        <v>#REF!</v>
      </c>
      <c r="F71" s="141"/>
      <c r="G71" s="141"/>
      <c r="H71" s="142"/>
      <c r="I71" s="142"/>
      <c r="J71" s="142"/>
      <c r="K71" s="143"/>
      <c r="L71" s="143"/>
      <c r="M71" s="142"/>
      <c r="N71" s="142"/>
    </row>
    <row r="72" spans="3:14" ht="24.75" customHeight="1">
      <c r="C72" s="138"/>
      <c r="D72" s="144" t="s">
        <v>130</v>
      </c>
      <c r="E72" s="140"/>
      <c r="F72" s="141"/>
      <c r="G72" s="141"/>
      <c r="H72" s="142"/>
      <c r="I72" s="142"/>
      <c r="J72" s="142"/>
      <c r="K72" s="143"/>
      <c r="L72" s="143"/>
      <c r="M72" s="142"/>
      <c r="N72" s="142"/>
    </row>
    <row r="73" spans="3:14" ht="24.75" customHeight="1">
      <c r="C73" s="138"/>
      <c r="D73" s="144" t="s">
        <v>131</v>
      </c>
      <c r="E73" s="140"/>
      <c r="F73" s="141"/>
      <c r="G73" s="141"/>
      <c r="H73" s="142"/>
      <c r="I73" s="142"/>
      <c r="J73" s="142"/>
      <c r="K73" s="143"/>
      <c r="L73" s="143"/>
      <c r="M73" s="142"/>
      <c r="N73" s="142"/>
    </row>
    <row r="74" spans="3:14" ht="24.75" customHeight="1">
      <c r="C74" s="138"/>
      <c r="D74" s="144" t="s">
        <v>354</v>
      </c>
      <c r="E74" s="140"/>
      <c r="F74" s="141"/>
      <c r="G74" s="141"/>
      <c r="H74" s="142"/>
      <c r="I74" s="142"/>
      <c r="J74" s="142"/>
      <c r="K74" s="143"/>
      <c r="L74" s="143"/>
      <c r="M74" s="142"/>
      <c r="N74" s="142"/>
    </row>
    <row r="75" spans="3:14" ht="24.75" customHeight="1">
      <c r="C75" s="138">
        <f>C71+1</f>
        <v>4</v>
      </c>
      <c r="D75" s="139"/>
      <c r="E75" s="140" t="e">
        <f>+VALUE(#REF!)</f>
        <v>#REF!</v>
      </c>
      <c r="F75" s="141"/>
      <c r="G75" s="141"/>
      <c r="H75" s="142"/>
      <c r="I75" s="142"/>
      <c r="J75" s="142"/>
      <c r="K75" s="143"/>
      <c r="L75" s="143"/>
      <c r="M75" s="142"/>
      <c r="N75" s="142"/>
    </row>
    <row r="76" spans="3:14" ht="24.75" customHeight="1">
      <c r="C76" s="138">
        <f aca="true" t="shared" si="0" ref="C76:C91">C75+1</f>
        <v>5</v>
      </c>
      <c r="D76" s="139"/>
      <c r="E76" s="140" t="e">
        <f>+VALUE(#REF!)</f>
        <v>#REF!</v>
      </c>
      <c r="F76" s="141"/>
      <c r="G76" s="141"/>
      <c r="H76" s="142"/>
      <c r="I76" s="142"/>
      <c r="J76" s="143"/>
      <c r="K76" s="143"/>
      <c r="L76" s="143"/>
      <c r="M76" s="142"/>
      <c r="N76" s="142"/>
    </row>
    <row r="79" spans="3:14" ht="24.75" customHeight="1">
      <c r="C79" s="138">
        <f t="shared" si="0"/>
        <v>1</v>
      </c>
      <c r="D79" s="145"/>
      <c r="E79" s="140" t="e">
        <f>+VALUE(#REF!)</f>
        <v>#REF!</v>
      </c>
      <c r="F79" s="141"/>
      <c r="G79" s="141"/>
      <c r="H79" s="142"/>
      <c r="I79" s="142"/>
      <c r="J79" s="142"/>
      <c r="K79" s="142"/>
      <c r="L79" s="142"/>
      <c r="M79" s="142"/>
      <c r="N79" s="142"/>
    </row>
    <row r="80" spans="3:14" ht="24.75" customHeight="1">
      <c r="C80" s="138">
        <f t="shared" si="0"/>
        <v>2</v>
      </c>
      <c r="D80" s="145"/>
      <c r="E80" s="140" t="e">
        <f>+VALUE(#REF!)</f>
        <v>#REF!</v>
      </c>
      <c r="F80" s="141"/>
      <c r="G80" s="141"/>
      <c r="H80" s="142"/>
      <c r="I80" s="142"/>
      <c r="J80" s="142"/>
      <c r="K80" s="142"/>
      <c r="L80" s="142"/>
      <c r="M80" s="142"/>
      <c r="N80" s="142"/>
    </row>
    <row r="81" spans="3:14" ht="24.75" customHeight="1">
      <c r="C81" s="138">
        <f t="shared" si="0"/>
        <v>3</v>
      </c>
      <c r="D81" s="145"/>
      <c r="E81" s="140" t="e">
        <f>+VALUE(#REF!)</f>
        <v>#REF!</v>
      </c>
      <c r="F81" s="141"/>
      <c r="G81" s="141"/>
      <c r="H81" s="142"/>
      <c r="I81" s="142"/>
      <c r="J81" s="142"/>
      <c r="K81" s="142"/>
      <c r="L81" s="142"/>
      <c r="M81" s="142"/>
      <c r="N81" s="142"/>
    </row>
    <row r="82" spans="3:14" ht="24.75" customHeight="1">
      <c r="C82" s="138">
        <f t="shared" si="0"/>
        <v>4</v>
      </c>
      <c r="D82" s="145"/>
      <c r="E82" s="140" t="e">
        <f>+VALUE(#REF!)</f>
        <v>#REF!</v>
      </c>
      <c r="F82" s="141"/>
      <c r="G82" s="141"/>
      <c r="H82" s="142"/>
      <c r="I82" s="142"/>
      <c r="J82" s="142"/>
      <c r="K82" s="142"/>
      <c r="L82" s="142"/>
      <c r="M82" s="142"/>
      <c r="N82" s="142"/>
    </row>
    <row r="83" spans="3:14" ht="24.75" customHeight="1">
      <c r="C83" s="138">
        <f t="shared" si="0"/>
        <v>5</v>
      </c>
      <c r="D83" s="145"/>
      <c r="E83" s="140" t="e">
        <f>+VALUE(#REF!)</f>
        <v>#REF!</v>
      </c>
      <c r="F83" s="141"/>
      <c r="G83" s="141"/>
      <c r="H83" s="142"/>
      <c r="I83" s="142"/>
      <c r="J83" s="142"/>
      <c r="K83" s="142"/>
      <c r="L83" s="142"/>
      <c r="M83" s="142"/>
      <c r="N83" s="142"/>
    </row>
    <row r="84" spans="3:14" ht="24.75" customHeight="1">
      <c r="C84" s="138">
        <f t="shared" si="0"/>
        <v>6</v>
      </c>
      <c r="D84" s="145"/>
      <c r="E84" s="140" t="e">
        <f>+VALUE(#REF!)</f>
        <v>#REF!</v>
      </c>
      <c r="F84" s="141"/>
      <c r="G84" s="141"/>
      <c r="H84" s="142"/>
      <c r="I84" s="142"/>
      <c r="J84" s="142"/>
      <c r="K84" s="142"/>
      <c r="L84" s="142"/>
      <c r="M84" s="142"/>
      <c r="N84" s="142"/>
    </row>
    <row r="85" spans="3:14" ht="24.75" customHeight="1">
      <c r="C85" s="138">
        <f t="shared" si="0"/>
        <v>7</v>
      </c>
      <c r="D85" s="145"/>
      <c r="E85" s="140" t="e">
        <f>+VALUE(#REF!)</f>
        <v>#REF!</v>
      </c>
      <c r="F85" s="141"/>
      <c r="G85" s="141"/>
      <c r="H85" s="142"/>
      <c r="I85" s="142"/>
      <c r="J85" s="142"/>
      <c r="K85" s="142"/>
      <c r="L85" s="142"/>
      <c r="M85" s="142"/>
      <c r="N85" s="142"/>
    </row>
    <row r="86" spans="3:14" ht="24.75" customHeight="1">
      <c r="C86" s="138">
        <f t="shared" si="0"/>
        <v>8</v>
      </c>
      <c r="D86" s="145"/>
      <c r="E86" s="140" t="e">
        <f>+VALUE(#REF!)</f>
        <v>#REF!</v>
      </c>
      <c r="F86" s="141"/>
      <c r="G86" s="141"/>
      <c r="H86" s="142"/>
      <c r="I86" s="142"/>
      <c r="J86" s="142"/>
      <c r="K86" s="142"/>
      <c r="L86" s="142"/>
      <c r="M86" s="142"/>
      <c r="N86" s="142"/>
    </row>
    <row r="87" spans="3:14" ht="24.75" customHeight="1">
      <c r="C87" s="138">
        <f t="shared" si="0"/>
        <v>9</v>
      </c>
      <c r="D87" s="145"/>
      <c r="E87" s="140" t="e">
        <f>+VALUE(#REF!)</f>
        <v>#REF!</v>
      </c>
      <c r="F87" s="141"/>
      <c r="G87" s="141"/>
      <c r="H87" s="142"/>
      <c r="I87" s="142"/>
      <c r="J87" s="142"/>
      <c r="K87" s="142"/>
      <c r="L87" s="142"/>
      <c r="M87" s="142"/>
      <c r="N87" s="142"/>
    </row>
    <row r="88" spans="3:14" ht="24.75" customHeight="1">
      <c r="C88" s="138">
        <f t="shared" si="0"/>
        <v>10</v>
      </c>
      <c r="D88" s="145"/>
      <c r="E88" s="140" t="e">
        <f>+VALUE(#REF!)</f>
        <v>#REF!</v>
      </c>
      <c r="F88" s="141"/>
      <c r="G88" s="141"/>
      <c r="H88" s="142"/>
      <c r="I88" s="142"/>
      <c r="J88" s="142"/>
      <c r="K88" s="142"/>
      <c r="L88" s="142"/>
      <c r="M88" s="142"/>
      <c r="N88" s="142"/>
    </row>
    <row r="89" spans="3:14" ht="24.75" customHeight="1">
      <c r="C89" s="138">
        <f t="shared" si="0"/>
        <v>11</v>
      </c>
      <c r="D89" s="145"/>
      <c r="E89" s="140" t="e">
        <f>+VALUE(#REF!)</f>
        <v>#REF!</v>
      </c>
      <c r="F89" s="141"/>
      <c r="G89" s="141"/>
      <c r="H89" s="142"/>
      <c r="I89" s="142"/>
      <c r="J89" s="142"/>
      <c r="K89" s="142"/>
      <c r="L89" s="142"/>
      <c r="M89" s="142"/>
      <c r="N89" s="142"/>
    </row>
    <row r="90" spans="3:14" ht="24.75" customHeight="1">
      <c r="C90" s="138">
        <f t="shared" si="0"/>
        <v>12</v>
      </c>
      <c r="D90" s="145"/>
      <c r="E90" s="140" t="e">
        <f>+VALUE(#REF!)</f>
        <v>#REF!</v>
      </c>
      <c r="F90" s="141"/>
      <c r="G90" s="141"/>
      <c r="H90" s="142"/>
      <c r="I90" s="142"/>
      <c r="J90" s="142"/>
      <c r="K90" s="142"/>
      <c r="L90" s="142"/>
      <c r="M90" s="142"/>
      <c r="N90" s="142"/>
    </row>
    <row r="91" spans="3:14" ht="24.75" customHeight="1">
      <c r="C91" s="138">
        <f t="shared" si="0"/>
        <v>13</v>
      </c>
      <c r="D91" s="145"/>
      <c r="E91" s="140" t="e">
        <f>+VALUE(#REF!)</f>
        <v>#REF!</v>
      </c>
      <c r="F91" s="141"/>
      <c r="G91" s="141"/>
      <c r="H91" s="142"/>
      <c r="I91" s="142"/>
      <c r="J91" s="142"/>
      <c r="K91" s="142"/>
      <c r="L91" s="142"/>
      <c r="M91" s="142"/>
      <c r="N91" s="142"/>
    </row>
    <row r="95" spans="3:14" ht="18">
      <c r="C95" s="548" t="s">
        <v>829</v>
      </c>
      <c r="D95" s="548"/>
      <c r="E95" s="548"/>
      <c r="F95" s="548"/>
      <c r="G95" s="548"/>
      <c r="H95" s="548"/>
      <c r="I95" s="548"/>
      <c r="J95" s="548"/>
      <c r="K95" s="548"/>
      <c r="L95" s="548"/>
      <c r="M95" s="548"/>
      <c r="N95" s="548"/>
    </row>
    <row r="96" spans="3:14" ht="14.25">
      <c r="C96" s="45"/>
      <c r="D96" s="130"/>
      <c r="E96" s="45"/>
      <c r="F96" s="46"/>
      <c r="G96" s="46"/>
      <c r="H96" s="46"/>
      <c r="I96" s="46"/>
      <c r="J96" s="45"/>
      <c r="K96" s="45"/>
      <c r="L96" s="45"/>
      <c r="M96" s="45"/>
      <c r="N96" s="45"/>
    </row>
    <row r="97" spans="3:14" ht="15">
      <c r="C97" s="45"/>
      <c r="D97" s="45"/>
      <c r="E97" s="45"/>
      <c r="F97" s="45"/>
      <c r="G97" s="45"/>
      <c r="H97" s="45"/>
      <c r="I97" s="45"/>
      <c r="J97" s="47"/>
      <c r="K97" s="45"/>
      <c r="L97" s="48"/>
      <c r="M97" s="45"/>
      <c r="N97" s="131" t="s">
        <v>152</v>
      </c>
    </row>
    <row r="98" spans="3:14" ht="60">
      <c r="C98" s="132" t="s">
        <v>134</v>
      </c>
      <c r="D98" s="133" t="s">
        <v>350</v>
      </c>
      <c r="E98" s="134"/>
      <c r="F98" s="133" t="s">
        <v>351</v>
      </c>
      <c r="G98" s="133" t="s">
        <v>352</v>
      </c>
      <c r="H98" s="133" t="s">
        <v>353</v>
      </c>
      <c r="I98" s="133" t="s">
        <v>830</v>
      </c>
      <c r="J98" s="99" t="s">
        <v>789</v>
      </c>
      <c r="K98" s="78" t="s">
        <v>790</v>
      </c>
      <c r="L98" s="78" t="s">
        <v>791</v>
      </c>
      <c r="M98" s="78" t="s">
        <v>792</v>
      </c>
      <c r="N98" s="78" t="s">
        <v>789</v>
      </c>
    </row>
    <row r="99" spans="3:14" ht="15">
      <c r="C99" s="135" t="s">
        <v>129</v>
      </c>
      <c r="D99" s="135" t="s">
        <v>132</v>
      </c>
      <c r="E99" s="136"/>
      <c r="F99" s="137" t="s">
        <v>133</v>
      </c>
      <c r="G99" s="137" t="s">
        <v>138</v>
      </c>
      <c r="H99" s="137" t="s">
        <v>139</v>
      </c>
      <c r="I99" s="137" t="s">
        <v>140</v>
      </c>
      <c r="J99" s="137" t="s">
        <v>141</v>
      </c>
      <c r="K99" s="137" t="s">
        <v>142</v>
      </c>
      <c r="L99" s="137" t="s">
        <v>143</v>
      </c>
      <c r="M99" s="137" t="s">
        <v>144</v>
      </c>
      <c r="N99" s="137" t="s">
        <v>145</v>
      </c>
    </row>
    <row r="100" spans="3:14" ht="19.5" customHeight="1">
      <c r="C100" s="138">
        <v>1</v>
      </c>
      <c r="D100" s="139"/>
      <c r="E100" s="140" t="e">
        <f>+VALUE(#REF!)</f>
        <v>#REF!</v>
      </c>
      <c r="F100" s="141"/>
      <c r="G100" s="141"/>
      <c r="H100" s="142"/>
      <c r="I100" s="142"/>
      <c r="J100" s="142"/>
      <c r="K100" s="143"/>
      <c r="L100" s="143"/>
      <c r="M100" s="142"/>
      <c r="N100" s="142"/>
    </row>
    <row r="101" spans="3:14" ht="19.5" customHeight="1">
      <c r="C101" s="138"/>
      <c r="D101" s="144" t="s">
        <v>130</v>
      </c>
      <c r="E101" s="140"/>
      <c r="F101" s="141"/>
      <c r="G101" s="141"/>
      <c r="H101" s="142"/>
      <c r="I101" s="142"/>
      <c r="J101" s="142"/>
      <c r="K101" s="143"/>
      <c r="L101" s="143"/>
      <c r="M101" s="142"/>
      <c r="N101" s="142"/>
    </row>
    <row r="102" spans="3:14" ht="19.5" customHeight="1">
      <c r="C102" s="138"/>
      <c r="D102" s="144" t="s">
        <v>131</v>
      </c>
      <c r="E102" s="140"/>
      <c r="F102" s="141"/>
      <c r="G102" s="141"/>
      <c r="H102" s="142"/>
      <c r="I102" s="142"/>
      <c r="J102" s="142"/>
      <c r="K102" s="143"/>
      <c r="L102" s="143"/>
      <c r="M102" s="142"/>
      <c r="N102" s="142"/>
    </row>
    <row r="103" spans="3:14" ht="19.5" customHeight="1">
      <c r="C103" s="138"/>
      <c r="D103" s="144" t="s">
        <v>354</v>
      </c>
      <c r="E103" s="140"/>
      <c r="F103" s="141"/>
      <c r="G103" s="141"/>
      <c r="H103" s="142"/>
      <c r="I103" s="142"/>
      <c r="J103" s="142"/>
      <c r="K103" s="143"/>
      <c r="L103" s="143"/>
      <c r="M103" s="142"/>
      <c r="N103" s="142"/>
    </row>
    <row r="104" spans="3:14" ht="19.5" customHeight="1">
      <c r="C104" s="138">
        <f>C100+1</f>
        <v>2</v>
      </c>
      <c r="D104" s="139"/>
      <c r="E104" s="140" t="e">
        <f>+VALUE(#REF!)</f>
        <v>#REF!</v>
      </c>
      <c r="F104" s="141"/>
      <c r="G104" s="141"/>
      <c r="H104" s="142"/>
      <c r="I104" s="142"/>
      <c r="J104" s="142"/>
      <c r="K104" s="143"/>
      <c r="L104" s="143"/>
      <c r="M104" s="142"/>
      <c r="N104" s="142"/>
    </row>
    <row r="105" spans="3:14" ht="19.5" customHeight="1">
      <c r="C105" s="138"/>
      <c r="D105" s="144" t="s">
        <v>130</v>
      </c>
      <c r="E105" s="140"/>
      <c r="F105" s="141"/>
      <c r="G105" s="141"/>
      <c r="H105" s="142"/>
      <c r="I105" s="142"/>
      <c r="J105" s="142"/>
      <c r="K105" s="143"/>
      <c r="L105" s="143"/>
      <c r="M105" s="142"/>
      <c r="N105" s="142"/>
    </row>
    <row r="106" spans="3:14" ht="19.5" customHeight="1">
      <c r="C106" s="138"/>
      <c r="D106" s="144" t="s">
        <v>131</v>
      </c>
      <c r="E106" s="140"/>
      <c r="F106" s="141"/>
      <c r="G106" s="141"/>
      <c r="H106" s="142"/>
      <c r="I106" s="142"/>
      <c r="J106" s="142"/>
      <c r="K106" s="143"/>
      <c r="L106" s="143"/>
      <c r="M106" s="142"/>
      <c r="N106" s="142"/>
    </row>
    <row r="107" spans="3:14" ht="19.5" customHeight="1">
      <c r="C107" s="138"/>
      <c r="D107" s="144" t="s">
        <v>354</v>
      </c>
      <c r="E107" s="140"/>
      <c r="F107" s="141"/>
      <c r="G107" s="141"/>
      <c r="H107" s="142"/>
      <c r="I107" s="142"/>
      <c r="J107" s="142"/>
      <c r="K107" s="143"/>
      <c r="L107" s="143"/>
      <c r="M107" s="142"/>
      <c r="N107" s="142"/>
    </row>
    <row r="108" spans="3:14" ht="19.5" customHeight="1">
      <c r="C108" s="138">
        <f>C104+1</f>
        <v>3</v>
      </c>
      <c r="D108" s="139"/>
      <c r="E108" s="140" t="e">
        <f>+VALUE(#REF!)</f>
        <v>#REF!</v>
      </c>
      <c r="F108" s="141"/>
      <c r="G108" s="141"/>
      <c r="H108" s="142"/>
      <c r="I108" s="142"/>
      <c r="J108" s="142"/>
      <c r="K108" s="143"/>
      <c r="L108" s="143"/>
      <c r="M108" s="142"/>
      <c r="N108" s="142"/>
    </row>
    <row r="109" spans="3:14" ht="19.5" customHeight="1">
      <c r="C109" s="138"/>
      <c r="D109" s="144" t="s">
        <v>130</v>
      </c>
      <c r="E109" s="140"/>
      <c r="F109" s="141"/>
      <c r="G109" s="141"/>
      <c r="H109" s="142"/>
      <c r="I109" s="142"/>
      <c r="J109" s="142"/>
      <c r="K109" s="143"/>
      <c r="L109" s="143"/>
      <c r="M109" s="142"/>
      <c r="N109" s="142"/>
    </row>
    <row r="110" spans="3:14" ht="19.5" customHeight="1">
      <c r="C110" s="138"/>
      <c r="D110" s="144" t="s">
        <v>131</v>
      </c>
      <c r="E110" s="140"/>
      <c r="F110" s="141"/>
      <c r="G110" s="141"/>
      <c r="H110" s="142"/>
      <c r="I110" s="142"/>
      <c r="J110" s="142"/>
      <c r="K110" s="143"/>
      <c r="L110" s="143"/>
      <c r="M110" s="142"/>
      <c r="N110" s="142"/>
    </row>
    <row r="111" spans="3:14" ht="19.5" customHeight="1">
      <c r="C111" s="138"/>
      <c r="D111" s="144" t="s">
        <v>354</v>
      </c>
      <c r="E111" s="140"/>
      <c r="F111" s="141"/>
      <c r="G111" s="141"/>
      <c r="H111" s="142"/>
      <c r="I111" s="142"/>
      <c r="J111" s="142"/>
      <c r="K111" s="143"/>
      <c r="L111" s="143"/>
      <c r="M111" s="142"/>
      <c r="N111" s="142"/>
    </row>
    <row r="112" spans="3:14" ht="19.5" customHeight="1">
      <c r="C112" s="138">
        <f>C108+1</f>
        <v>4</v>
      </c>
      <c r="D112" s="139"/>
      <c r="E112" s="140" t="e">
        <f>+VALUE(#REF!)</f>
        <v>#REF!</v>
      </c>
      <c r="F112" s="141"/>
      <c r="G112" s="141"/>
      <c r="H112" s="142"/>
      <c r="I112" s="142"/>
      <c r="J112" s="142"/>
      <c r="K112" s="143"/>
      <c r="L112" s="143"/>
      <c r="M112" s="142"/>
      <c r="N112" s="142"/>
    </row>
    <row r="116" spans="3:14" ht="19.5" customHeight="1">
      <c r="C116" s="138">
        <f aca="true" t="shared" si="1" ref="C116:C128">C115+1</f>
        <v>1</v>
      </c>
      <c r="D116" s="145"/>
      <c r="E116" s="140" t="e">
        <f>+VALUE(#REF!)</f>
        <v>#REF!</v>
      </c>
      <c r="F116" s="141"/>
      <c r="G116" s="141"/>
      <c r="H116" s="142"/>
      <c r="I116" s="142"/>
      <c r="J116" s="142"/>
      <c r="K116" s="142"/>
      <c r="L116" s="142"/>
      <c r="M116" s="142"/>
      <c r="N116" s="142"/>
    </row>
    <row r="117" spans="3:14" ht="19.5" customHeight="1">
      <c r="C117" s="138">
        <f t="shared" si="1"/>
        <v>2</v>
      </c>
      <c r="D117" s="145"/>
      <c r="E117" s="140" t="e">
        <f>+VALUE(#REF!)</f>
        <v>#REF!</v>
      </c>
      <c r="F117" s="141"/>
      <c r="G117" s="141"/>
      <c r="H117" s="142"/>
      <c r="I117" s="142"/>
      <c r="J117" s="142"/>
      <c r="K117" s="142"/>
      <c r="L117" s="142"/>
      <c r="M117" s="142"/>
      <c r="N117" s="142"/>
    </row>
    <row r="118" spans="3:14" ht="19.5" customHeight="1">
      <c r="C118" s="138">
        <f t="shared" si="1"/>
        <v>3</v>
      </c>
      <c r="D118" s="145"/>
      <c r="E118" s="140" t="e">
        <f>+VALUE(#REF!)</f>
        <v>#REF!</v>
      </c>
      <c r="F118" s="141"/>
      <c r="G118" s="141"/>
      <c r="H118" s="142"/>
      <c r="I118" s="142"/>
      <c r="J118" s="142"/>
      <c r="K118" s="142"/>
      <c r="L118" s="142"/>
      <c r="M118" s="142"/>
      <c r="N118" s="142"/>
    </row>
    <row r="119" spans="3:14" ht="19.5" customHeight="1">
      <c r="C119" s="138">
        <f t="shared" si="1"/>
        <v>4</v>
      </c>
      <c r="D119" s="145"/>
      <c r="E119" s="140" t="e">
        <f>+VALUE(#REF!)</f>
        <v>#REF!</v>
      </c>
      <c r="F119" s="141"/>
      <c r="G119" s="141"/>
      <c r="H119" s="142"/>
      <c r="I119" s="142"/>
      <c r="J119" s="142"/>
      <c r="K119" s="142"/>
      <c r="L119" s="142"/>
      <c r="M119" s="142"/>
      <c r="N119" s="142"/>
    </row>
    <row r="120" spans="3:14" ht="19.5" customHeight="1">
      <c r="C120" s="138">
        <f t="shared" si="1"/>
        <v>5</v>
      </c>
      <c r="D120" s="145"/>
      <c r="E120" s="140" t="e">
        <f>+VALUE(#REF!)</f>
        <v>#REF!</v>
      </c>
      <c r="F120" s="141"/>
      <c r="G120" s="141"/>
      <c r="H120" s="142"/>
      <c r="I120" s="142"/>
      <c r="J120" s="142"/>
      <c r="K120" s="142"/>
      <c r="L120" s="142"/>
      <c r="M120" s="142"/>
      <c r="N120" s="142"/>
    </row>
    <row r="121" spans="3:14" ht="19.5" customHeight="1">
      <c r="C121" s="138">
        <f t="shared" si="1"/>
        <v>6</v>
      </c>
      <c r="D121" s="145"/>
      <c r="E121" s="140" t="e">
        <f>+VALUE(#REF!)</f>
        <v>#REF!</v>
      </c>
      <c r="F121" s="141"/>
      <c r="G121" s="141"/>
      <c r="H121" s="142"/>
      <c r="I121" s="142"/>
      <c r="J121" s="142"/>
      <c r="K121" s="142"/>
      <c r="L121" s="142"/>
      <c r="M121" s="142"/>
      <c r="N121" s="142"/>
    </row>
    <row r="122" spans="3:14" ht="19.5" customHeight="1">
      <c r="C122" s="138">
        <f t="shared" si="1"/>
        <v>7</v>
      </c>
      <c r="D122" s="145"/>
      <c r="E122" s="140" t="e">
        <f>+VALUE(#REF!)</f>
        <v>#REF!</v>
      </c>
      <c r="F122" s="141"/>
      <c r="G122" s="141"/>
      <c r="H122" s="142"/>
      <c r="I122" s="142"/>
      <c r="J122" s="142"/>
      <c r="K122" s="142"/>
      <c r="L122" s="142"/>
      <c r="M122" s="142"/>
      <c r="N122" s="142"/>
    </row>
    <row r="123" spans="3:14" ht="19.5" customHeight="1">
      <c r="C123" s="138">
        <f t="shared" si="1"/>
        <v>8</v>
      </c>
      <c r="D123" s="145"/>
      <c r="E123" s="140" t="e">
        <f>+VALUE(#REF!)</f>
        <v>#REF!</v>
      </c>
      <c r="F123" s="141"/>
      <c r="G123" s="141"/>
      <c r="H123" s="142"/>
      <c r="I123" s="142"/>
      <c r="J123" s="142"/>
      <c r="K123" s="142"/>
      <c r="L123" s="142"/>
      <c r="M123" s="142"/>
      <c r="N123" s="142"/>
    </row>
    <row r="124" spans="3:14" ht="19.5" customHeight="1">
      <c r="C124" s="138">
        <f t="shared" si="1"/>
        <v>9</v>
      </c>
      <c r="D124" s="145"/>
      <c r="E124" s="140" t="e">
        <f>+VALUE(#REF!)</f>
        <v>#REF!</v>
      </c>
      <c r="F124" s="141"/>
      <c r="G124" s="141"/>
      <c r="H124" s="142"/>
      <c r="I124" s="142"/>
      <c r="J124" s="142"/>
      <c r="K124" s="142"/>
      <c r="L124" s="142"/>
      <c r="M124" s="142"/>
      <c r="N124" s="142"/>
    </row>
    <row r="125" spans="3:14" ht="19.5" customHeight="1">
      <c r="C125" s="138">
        <f t="shared" si="1"/>
        <v>10</v>
      </c>
      <c r="D125" s="145"/>
      <c r="E125" s="140" t="e">
        <f>+VALUE(#REF!)</f>
        <v>#REF!</v>
      </c>
      <c r="F125" s="141"/>
      <c r="G125" s="141"/>
      <c r="H125" s="142"/>
      <c r="I125" s="142"/>
      <c r="J125" s="142"/>
      <c r="K125" s="142"/>
      <c r="L125" s="142"/>
      <c r="M125" s="142"/>
      <c r="N125" s="142"/>
    </row>
    <row r="126" spans="3:14" ht="19.5" customHeight="1">
      <c r="C126" s="138">
        <f t="shared" si="1"/>
        <v>11</v>
      </c>
      <c r="D126" s="145"/>
      <c r="E126" s="140" t="e">
        <f>+VALUE(#REF!)</f>
        <v>#REF!</v>
      </c>
      <c r="F126" s="141"/>
      <c r="G126" s="141"/>
      <c r="H126" s="142"/>
      <c r="I126" s="142"/>
      <c r="J126" s="142"/>
      <c r="K126" s="142"/>
      <c r="L126" s="142"/>
      <c r="M126" s="142"/>
      <c r="N126" s="142"/>
    </row>
    <row r="127" spans="3:14" ht="19.5" customHeight="1">
      <c r="C127" s="138">
        <f t="shared" si="1"/>
        <v>12</v>
      </c>
      <c r="D127" s="145"/>
      <c r="E127" s="140" t="e">
        <f>+VALUE(#REF!)</f>
        <v>#REF!</v>
      </c>
      <c r="F127" s="141"/>
      <c r="G127" s="141"/>
      <c r="H127" s="142"/>
      <c r="I127" s="142"/>
      <c r="J127" s="142"/>
      <c r="K127" s="142"/>
      <c r="L127" s="142"/>
      <c r="M127" s="142"/>
      <c r="N127" s="142"/>
    </row>
    <row r="128" spans="3:14" ht="19.5" customHeight="1">
      <c r="C128" s="138">
        <f t="shared" si="1"/>
        <v>13</v>
      </c>
      <c r="D128" s="145"/>
      <c r="E128" s="140" t="e">
        <f>+VALUE(#REF!)</f>
        <v>#REF!</v>
      </c>
      <c r="F128" s="141"/>
      <c r="G128" s="141"/>
      <c r="H128" s="142"/>
      <c r="I128" s="142"/>
      <c r="J128" s="142"/>
      <c r="K128" s="142"/>
      <c r="L128" s="142"/>
      <c r="M128" s="142"/>
      <c r="N128" s="142"/>
    </row>
  </sheetData>
  <sheetProtection/>
  <mergeCells count="3">
    <mergeCell ref="C95:N95"/>
    <mergeCell ref="C58:N58"/>
    <mergeCell ref="C5:N5"/>
  </mergeCells>
  <conditionalFormatting sqref="L14:L23 L76:M79 L63:L75 L113:M116 L100:L112 L25:L27 L44:L55 L29:L42">
    <cfRule type="expression" priority="41" dxfId="0" stopIfTrue="1">
      <formula>$K$2&gt;0</formula>
    </cfRule>
  </conditionalFormatting>
  <conditionalFormatting sqref="M14:M19 M63:M79 M100:M116 M25:M27 M29:M35 M21:M23 M37:M55">
    <cfRule type="expression" priority="42" dxfId="0" stopIfTrue="1">
      <formula>$L$2&gt;0</formula>
    </cfRule>
  </conditionalFormatting>
  <conditionalFormatting sqref="M14:N19 L81:M84 L80 N71:N84 M71:M79 M63:N70 L118:M121 L117 N108:N121 M108:M116 M100:N107 N10:N13 M25:N27 M29:N35 M21:N23 N20 M37:N55">
    <cfRule type="expression" priority="43" dxfId="0" stopIfTrue="1">
      <formula>$M$2&gt;0</formula>
    </cfRule>
  </conditionalFormatting>
  <conditionalFormatting sqref="N10:N23 M81:M84 N63:N84 M118:M121 N100:N121 N25:N27 N29:N35 N37:N55">
    <cfRule type="expression" priority="44" dxfId="0" stopIfTrue="1">
      <formula>$N$2&gt;0</formula>
    </cfRule>
  </conditionalFormatting>
  <conditionalFormatting sqref="L14:L23 L25:L27 L44:L55 L29:L42">
    <cfRule type="expression" priority="45" dxfId="0" stopIfTrue="1">
      <formula>#REF!&gt;0</formula>
    </cfRule>
  </conditionalFormatting>
  <conditionalFormatting sqref="K80:K91">
    <cfRule type="expression" priority="36" dxfId="0" stopIfTrue="1">
      <formula>$K$2&gt;0</formula>
    </cfRule>
  </conditionalFormatting>
  <conditionalFormatting sqref="L80:L91">
    <cfRule type="expression" priority="37" dxfId="0" stopIfTrue="1">
      <formula>$L$2&gt;0</formula>
    </cfRule>
  </conditionalFormatting>
  <conditionalFormatting sqref="L85:N91">
    <cfRule type="expression" priority="38" dxfId="0" stopIfTrue="1">
      <formula>$M$2&gt;0</formula>
    </cfRule>
  </conditionalFormatting>
  <conditionalFormatting sqref="M85:N91">
    <cfRule type="expression" priority="39" dxfId="0" stopIfTrue="1">
      <formula>$N$2&gt;0</formula>
    </cfRule>
  </conditionalFormatting>
  <conditionalFormatting sqref="K80:K91 L76:M79 L63:L75">
    <cfRule type="expression" priority="40" dxfId="0" stopIfTrue="1">
      <formula>#REF!&gt;0</formula>
    </cfRule>
  </conditionalFormatting>
  <conditionalFormatting sqref="K117:K128">
    <cfRule type="expression" priority="31" dxfId="0" stopIfTrue="1">
      <formula>$K$2&gt;0</formula>
    </cfRule>
  </conditionalFormatting>
  <conditionalFormatting sqref="L117:L128">
    <cfRule type="expression" priority="32" dxfId="0" stopIfTrue="1">
      <formula>$L$2&gt;0</formula>
    </cfRule>
  </conditionalFormatting>
  <conditionalFormatting sqref="L122:N128">
    <cfRule type="expression" priority="33" dxfId="0" stopIfTrue="1">
      <formula>$M$2&gt;0</formula>
    </cfRule>
  </conditionalFormatting>
  <conditionalFormatting sqref="M122:N128">
    <cfRule type="expression" priority="34" dxfId="0" stopIfTrue="1">
      <formula>$N$2&gt;0</formula>
    </cfRule>
  </conditionalFormatting>
  <conditionalFormatting sqref="K117:K128 L113:M116 L100:L112">
    <cfRule type="expression" priority="35" dxfId="0" stopIfTrue="1">
      <formula>#REF!&gt;0</formula>
    </cfRule>
  </conditionalFormatting>
  <conditionalFormatting sqref="L10:L12">
    <cfRule type="expression" priority="27" dxfId="0" stopIfTrue="1">
      <formula>$J$1&gt;0</formula>
    </cfRule>
  </conditionalFormatting>
  <conditionalFormatting sqref="M10:M12">
    <cfRule type="expression" priority="28" dxfId="0" stopIfTrue="1">
      <formula>$K$1&gt;0</formula>
    </cfRule>
  </conditionalFormatting>
  <conditionalFormatting sqref="M10:M12">
    <cfRule type="expression" priority="29" dxfId="0" stopIfTrue="1">
      <formula>$L$1&gt;0</formula>
    </cfRule>
  </conditionalFormatting>
  <conditionalFormatting sqref="L10:L12">
    <cfRule type="expression" priority="30" dxfId="0" stopIfTrue="1">
      <formula>#REF!&gt;0</formula>
    </cfRule>
  </conditionalFormatting>
  <conditionalFormatting sqref="L13">
    <cfRule type="expression" priority="23" dxfId="0" stopIfTrue="1">
      <formula>$J$1&gt;0</formula>
    </cfRule>
  </conditionalFormatting>
  <conditionalFormatting sqref="M13">
    <cfRule type="expression" priority="24" dxfId="0" stopIfTrue="1">
      <formula>$K$1&gt;0</formula>
    </cfRule>
  </conditionalFormatting>
  <conditionalFormatting sqref="M13">
    <cfRule type="expression" priority="25" dxfId="0" stopIfTrue="1">
      <formula>$L$1&gt;0</formula>
    </cfRule>
  </conditionalFormatting>
  <conditionalFormatting sqref="L13">
    <cfRule type="expression" priority="26" dxfId="0" stopIfTrue="1">
      <formula>#REF!&gt;0</formula>
    </cfRule>
  </conditionalFormatting>
  <conditionalFormatting sqref="N24">
    <cfRule type="expression" priority="20" dxfId="0" stopIfTrue="1">
      <formula>$M$2&gt;0</formula>
    </cfRule>
  </conditionalFormatting>
  <conditionalFormatting sqref="N24">
    <cfRule type="expression" priority="21" dxfId="0" stopIfTrue="1">
      <formula>$N$2&gt;0</formula>
    </cfRule>
  </conditionalFormatting>
  <conditionalFormatting sqref="L43">
    <cfRule type="expression" priority="11" dxfId="0" stopIfTrue="1">
      <formula>$K$2&gt;0</formula>
    </cfRule>
  </conditionalFormatting>
  <conditionalFormatting sqref="L43">
    <cfRule type="expression" priority="12" dxfId="0" stopIfTrue="1">
      <formula>#REF!&gt;0</formula>
    </cfRule>
  </conditionalFormatting>
  <conditionalFormatting sqref="M20">
    <cfRule type="expression" priority="9" dxfId="0" stopIfTrue="1">
      <formula>$K$2&gt;0</formula>
    </cfRule>
  </conditionalFormatting>
  <conditionalFormatting sqref="M20">
    <cfRule type="expression" priority="10" dxfId="0" stopIfTrue="1">
      <formula>#REF!&gt;0</formula>
    </cfRule>
  </conditionalFormatting>
  <conditionalFormatting sqref="L24:M24">
    <cfRule type="expression" priority="7" dxfId="0" stopIfTrue="1">
      <formula>$K$2&gt;0</formula>
    </cfRule>
  </conditionalFormatting>
  <conditionalFormatting sqref="L24:M24">
    <cfRule type="expression" priority="8" dxfId="0" stopIfTrue="1">
      <formula>#REF!&gt;0</formula>
    </cfRule>
  </conditionalFormatting>
  <conditionalFormatting sqref="N28">
    <cfRule type="expression" priority="5" dxfId="0" stopIfTrue="1">
      <formula>$M$2&gt;0</formula>
    </cfRule>
  </conditionalFormatting>
  <conditionalFormatting sqref="N28">
    <cfRule type="expression" priority="6" dxfId="0" stopIfTrue="1">
      <formula>$N$2&gt;0</formula>
    </cfRule>
  </conditionalFormatting>
  <conditionalFormatting sqref="L28:M28">
    <cfRule type="expression" priority="3" dxfId="0" stopIfTrue="1">
      <formula>$K$2&gt;0</formula>
    </cfRule>
  </conditionalFormatting>
  <conditionalFormatting sqref="L28:M28">
    <cfRule type="expression" priority="4" dxfId="0" stopIfTrue="1">
      <formula>#REF!&gt;0</formula>
    </cfRule>
  </conditionalFormatting>
  <conditionalFormatting sqref="M36">
    <cfRule type="expression" priority="1" dxfId="0" stopIfTrue="1">
      <formula>$K$2&gt;0</formula>
    </cfRule>
  </conditionalFormatting>
  <conditionalFormatting sqref="M36">
    <cfRule type="expression" priority="2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54" r:id="rId1"/>
  <ignoredErrors>
    <ignoredError sqref="C9 D9 F9:N9 C62 D62 F62:I62 C99 D99 F99:N99" numberStoredAsText="1"/>
    <ignoredError sqref="E112:E128 E63 E67 E71 E75:E91 E100 E104 E108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C2:O101"/>
  <sheetViews>
    <sheetView zoomScalePageLayoutView="0" workbookViewId="0" topLeftCell="A73">
      <selection activeCell="O12" sqref="O12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5.75">
      <c r="K2" s="4"/>
    </row>
    <row r="3" ht="15.75">
      <c r="K3" s="16" t="s">
        <v>173</v>
      </c>
    </row>
    <row r="5" spans="3:15" s="42" customFormat="1" ht="15.75">
      <c r="C5" s="496" t="s">
        <v>833</v>
      </c>
      <c r="D5" s="496"/>
      <c r="E5" s="496"/>
      <c r="F5" s="496"/>
      <c r="G5" s="496"/>
      <c r="H5" s="496"/>
      <c r="I5" s="496"/>
      <c r="J5" s="496"/>
      <c r="K5" s="496"/>
      <c r="L5" s="79"/>
      <c r="M5" s="79"/>
      <c r="N5" s="79"/>
      <c r="O5" s="79"/>
    </row>
    <row r="6" s="42" customFormat="1" ht="15"/>
    <row r="7" s="42" customFormat="1" ht="15"/>
    <row r="8" spans="3:15" s="42" customFormat="1" ht="15.75">
      <c r="C8" s="79" t="s">
        <v>55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3:15" s="42" customFormat="1" ht="15.75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="42" customFormat="1" ht="15">
      <c r="K10" s="42" t="s">
        <v>152</v>
      </c>
    </row>
    <row r="11" spans="3:15" s="42" customFormat="1" ht="31.5">
      <c r="C11" s="55" t="s">
        <v>213</v>
      </c>
      <c r="D11" s="55" t="s">
        <v>0</v>
      </c>
      <c r="E11" s="55" t="s">
        <v>177</v>
      </c>
      <c r="F11" s="553" t="s">
        <v>214</v>
      </c>
      <c r="G11" s="554"/>
      <c r="H11" s="554"/>
      <c r="I11" s="554"/>
      <c r="J11" s="554"/>
      <c r="K11" s="555"/>
      <c r="L11" s="128"/>
      <c r="M11" s="128"/>
      <c r="N11" s="128"/>
      <c r="O11" s="128"/>
    </row>
    <row r="12" spans="3:11" s="42" customFormat="1" ht="15">
      <c r="C12" s="61"/>
      <c r="D12" s="61"/>
      <c r="E12" s="61"/>
      <c r="F12" s="549" t="s">
        <v>164</v>
      </c>
      <c r="G12" s="550"/>
      <c r="H12" s="549" t="s">
        <v>127</v>
      </c>
      <c r="I12" s="550"/>
      <c r="J12" s="549" t="s">
        <v>163</v>
      </c>
      <c r="K12" s="550"/>
    </row>
    <row r="13" spans="3:11" s="42" customFormat="1" ht="15">
      <c r="C13" s="147" t="s">
        <v>215</v>
      </c>
      <c r="D13" s="568"/>
      <c r="E13" s="569"/>
      <c r="F13" s="551"/>
      <c r="G13" s="552"/>
      <c r="H13" s="551"/>
      <c r="I13" s="552"/>
      <c r="J13" s="551"/>
      <c r="K13" s="552"/>
    </row>
    <row r="14" spans="3:11" s="42" customFormat="1" ht="15">
      <c r="C14" s="559"/>
      <c r="D14" s="148"/>
      <c r="E14" s="148"/>
      <c r="F14" s="549"/>
      <c r="G14" s="550"/>
      <c r="H14" s="549"/>
      <c r="I14" s="550"/>
      <c r="J14" s="551"/>
      <c r="K14" s="552"/>
    </row>
    <row r="15" spans="3:11" s="42" customFormat="1" ht="15">
      <c r="C15" s="560"/>
      <c r="D15" s="63"/>
      <c r="E15" s="63"/>
      <c r="F15" s="549"/>
      <c r="G15" s="550"/>
      <c r="H15" s="549"/>
      <c r="I15" s="550"/>
      <c r="J15" s="551"/>
      <c r="K15" s="552"/>
    </row>
    <row r="16" spans="3:11" s="42" customFormat="1" ht="15">
      <c r="C16" s="560"/>
      <c r="D16" s="61"/>
      <c r="E16" s="61"/>
      <c r="F16" s="549"/>
      <c r="G16" s="550"/>
      <c r="H16" s="549"/>
      <c r="I16" s="550"/>
      <c r="J16" s="551"/>
      <c r="K16" s="552"/>
    </row>
    <row r="17" spans="3:11" s="42" customFormat="1" ht="15">
      <c r="C17" s="561"/>
      <c r="D17" s="61"/>
      <c r="E17" s="61"/>
      <c r="F17" s="549"/>
      <c r="G17" s="550"/>
      <c r="H17" s="549"/>
      <c r="I17" s="550"/>
      <c r="J17" s="551"/>
      <c r="K17" s="552"/>
    </row>
    <row r="18" spans="3:11" s="42" customFormat="1" ht="15">
      <c r="C18" s="562"/>
      <c r="D18" s="563"/>
      <c r="E18" s="563"/>
      <c r="F18" s="563"/>
      <c r="G18" s="563"/>
      <c r="H18" s="563"/>
      <c r="I18" s="563"/>
      <c r="J18" s="563"/>
      <c r="K18" s="564"/>
    </row>
    <row r="19" spans="3:15" s="42" customFormat="1" ht="15.75">
      <c r="C19" s="559"/>
      <c r="D19" s="493" t="s">
        <v>0</v>
      </c>
      <c r="E19" s="570" t="s">
        <v>177</v>
      </c>
      <c r="F19" s="553" t="s">
        <v>57</v>
      </c>
      <c r="G19" s="554"/>
      <c r="H19" s="555"/>
      <c r="I19" s="493" t="s">
        <v>58</v>
      </c>
      <c r="J19" s="493"/>
      <c r="K19" s="493"/>
      <c r="L19" s="128"/>
      <c r="M19" s="128"/>
      <c r="N19" s="128"/>
      <c r="O19" s="128"/>
    </row>
    <row r="20" spans="3:11" s="42" customFormat="1" ht="15">
      <c r="C20" s="561"/>
      <c r="D20" s="493"/>
      <c r="E20" s="517"/>
      <c r="F20" s="63" t="s">
        <v>164</v>
      </c>
      <c r="G20" s="63" t="s">
        <v>127</v>
      </c>
      <c r="H20" s="63" t="s">
        <v>163</v>
      </c>
      <c r="I20" s="63" t="s">
        <v>164</v>
      </c>
      <c r="J20" s="63" t="s">
        <v>127</v>
      </c>
      <c r="K20" s="63" t="s">
        <v>163</v>
      </c>
    </row>
    <row r="21" spans="3:11" s="42" customFormat="1" ht="15">
      <c r="C21" s="147" t="s">
        <v>216</v>
      </c>
      <c r="D21" s="149"/>
      <c r="E21" s="150"/>
      <c r="F21" s="151"/>
      <c r="G21" s="151"/>
      <c r="H21" s="151"/>
      <c r="I21" s="151"/>
      <c r="J21" s="151"/>
      <c r="K21" s="151"/>
    </row>
    <row r="22" spans="3:11" s="42" customFormat="1" ht="15">
      <c r="C22" s="559"/>
      <c r="D22" s="148"/>
      <c r="E22" s="148"/>
      <c r="F22" s="61"/>
      <c r="G22" s="61"/>
      <c r="H22" s="61"/>
      <c r="I22" s="61"/>
      <c r="J22" s="61"/>
      <c r="K22" s="61"/>
    </row>
    <row r="23" spans="3:11" s="42" customFormat="1" ht="15">
      <c r="C23" s="560"/>
      <c r="D23" s="61"/>
      <c r="E23" s="61"/>
      <c r="F23" s="61"/>
      <c r="G23" s="61"/>
      <c r="H23" s="61"/>
      <c r="I23" s="61"/>
      <c r="J23" s="61"/>
      <c r="K23" s="61"/>
    </row>
    <row r="24" spans="3:11" s="42" customFormat="1" ht="15">
      <c r="C24" s="560"/>
      <c r="D24" s="61"/>
      <c r="E24" s="61"/>
      <c r="F24" s="61"/>
      <c r="G24" s="61"/>
      <c r="H24" s="61"/>
      <c r="I24" s="61"/>
      <c r="J24" s="61"/>
      <c r="K24" s="61"/>
    </row>
    <row r="25" spans="3:11" s="42" customFormat="1" ht="15">
      <c r="C25" s="561"/>
      <c r="D25" s="61"/>
      <c r="E25" s="61"/>
      <c r="F25" s="61"/>
      <c r="G25" s="61"/>
      <c r="H25" s="61"/>
      <c r="I25" s="61"/>
      <c r="J25" s="61"/>
      <c r="K25" s="61"/>
    </row>
    <row r="26" spans="3:11" s="42" customFormat="1" ht="15">
      <c r="C26" s="556"/>
      <c r="D26" s="557"/>
      <c r="E26" s="557"/>
      <c r="F26" s="557"/>
      <c r="G26" s="557"/>
      <c r="H26" s="557"/>
      <c r="I26" s="557"/>
      <c r="J26" s="557"/>
      <c r="K26" s="558"/>
    </row>
    <row r="27" spans="3:15" s="42" customFormat="1" ht="15.75">
      <c r="C27" s="559"/>
      <c r="D27" s="493" t="s">
        <v>0</v>
      </c>
      <c r="E27" s="570" t="s">
        <v>177</v>
      </c>
      <c r="F27" s="553" t="s">
        <v>57</v>
      </c>
      <c r="G27" s="554"/>
      <c r="H27" s="555"/>
      <c r="I27" s="493" t="s">
        <v>58</v>
      </c>
      <c r="J27" s="493"/>
      <c r="K27" s="493"/>
      <c r="L27" s="128"/>
      <c r="M27" s="128"/>
      <c r="N27" s="128"/>
      <c r="O27" s="128"/>
    </row>
    <row r="28" spans="3:11" s="42" customFormat="1" ht="15">
      <c r="C28" s="561"/>
      <c r="D28" s="493"/>
      <c r="E28" s="517"/>
      <c r="F28" s="63" t="s">
        <v>164</v>
      </c>
      <c r="G28" s="63" t="s">
        <v>127</v>
      </c>
      <c r="H28" s="63" t="s">
        <v>163</v>
      </c>
      <c r="I28" s="63" t="s">
        <v>164</v>
      </c>
      <c r="J28" s="63" t="s">
        <v>127</v>
      </c>
      <c r="K28" s="63" t="s">
        <v>163</v>
      </c>
    </row>
    <row r="29" spans="3:11" s="42" customFormat="1" ht="15">
      <c r="C29" s="147" t="s">
        <v>217</v>
      </c>
      <c r="D29" s="149"/>
      <c r="E29" s="150"/>
      <c r="F29" s="151"/>
      <c r="G29" s="151"/>
      <c r="H29" s="151"/>
      <c r="I29" s="151"/>
      <c r="J29" s="151"/>
      <c r="K29" s="151"/>
    </row>
    <row r="30" spans="3:11" s="42" customFormat="1" ht="15">
      <c r="C30" s="565"/>
      <c r="D30" s="152"/>
      <c r="E30" s="153"/>
      <c r="F30" s="152"/>
      <c r="G30" s="152"/>
      <c r="H30" s="152"/>
      <c r="I30" s="152"/>
      <c r="J30" s="152"/>
      <c r="K30" s="152"/>
    </row>
    <row r="31" spans="3:11" s="42" customFormat="1" ht="15">
      <c r="C31" s="566"/>
      <c r="D31" s="148"/>
      <c r="E31" s="148"/>
      <c r="F31" s="61"/>
      <c r="G31" s="61"/>
      <c r="H31" s="61"/>
      <c r="I31" s="61"/>
      <c r="J31" s="61"/>
      <c r="K31" s="61"/>
    </row>
    <row r="32" spans="3:11" s="42" customFormat="1" ht="15">
      <c r="C32" s="566"/>
      <c r="D32" s="148"/>
      <c r="E32" s="148"/>
      <c r="F32" s="61"/>
      <c r="G32" s="61"/>
      <c r="H32" s="61"/>
      <c r="I32" s="61"/>
      <c r="J32" s="61"/>
      <c r="K32" s="61"/>
    </row>
    <row r="33" spans="3:11" s="42" customFormat="1" ht="15">
      <c r="C33" s="566"/>
      <c r="D33" s="148"/>
      <c r="E33" s="148"/>
      <c r="F33" s="61"/>
      <c r="G33" s="61"/>
      <c r="H33" s="61"/>
      <c r="I33" s="61"/>
      <c r="J33" s="61"/>
      <c r="K33" s="61"/>
    </row>
    <row r="34" spans="3:11" s="42" customFormat="1" ht="15">
      <c r="C34" s="567"/>
      <c r="D34" s="148"/>
      <c r="E34" s="148"/>
      <c r="F34" s="61"/>
      <c r="G34" s="61"/>
      <c r="H34" s="61"/>
      <c r="I34" s="61"/>
      <c r="J34" s="61"/>
      <c r="K34" s="61"/>
    </row>
    <row r="35" spans="3:11" s="42" customFormat="1" ht="15">
      <c r="C35" s="556"/>
      <c r="D35" s="557"/>
      <c r="E35" s="557"/>
      <c r="F35" s="557"/>
      <c r="G35" s="557"/>
      <c r="H35" s="557"/>
      <c r="I35" s="557"/>
      <c r="J35" s="557"/>
      <c r="K35" s="558"/>
    </row>
    <row r="36" spans="3:15" s="42" customFormat="1" ht="15.75">
      <c r="C36" s="559"/>
      <c r="D36" s="493" t="s">
        <v>0</v>
      </c>
      <c r="E36" s="570" t="s">
        <v>177</v>
      </c>
      <c r="F36" s="553" t="s">
        <v>57</v>
      </c>
      <c r="G36" s="554"/>
      <c r="H36" s="555"/>
      <c r="I36" s="493" t="s">
        <v>58</v>
      </c>
      <c r="J36" s="493"/>
      <c r="K36" s="493"/>
      <c r="L36" s="128"/>
      <c r="M36" s="128"/>
      <c r="N36" s="128"/>
      <c r="O36" s="128"/>
    </row>
    <row r="37" spans="3:11" s="42" customFormat="1" ht="15">
      <c r="C37" s="561"/>
      <c r="D37" s="493"/>
      <c r="E37" s="517"/>
      <c r="F37" s="63" t="s">
        <v>164</v>
      </c>
      <c r="G37" s="63" t="s">
        <v>127</v>
      </c>
      <c r="H37" s="63" t="s">
        <v>163</v>
      </c>
      <c r="I37" s="63" t="s">
        <v>164</v>
      </c>
      <c r="J37" s="63" t="s">
        <v>127</v>
      </c>
      <c r="K37" s="63" t="s">
        <v>163</v>
      </c>
    </row>
    <row r="38" spans="3:11" s="42" customFormat="1" ht="15">
      <c r="C38" s="147" t="s">
        <v>218</v>
      </c>
      <c r="D38" s="149"/>
      <c r="E38" s="150"/>
      <c r="F38" s="151"/>
      <c r="G38" s="151"/>
      <c r="H38" s="151"/>
      <c r="I38" s="151"/>
      <c r="J38" s="151"/>
      <c r="K38" s="151"/>
    </row>
    <row r="39" spans="3:11" s="42" customFormat="1" ht="15">
      <c r="C39" s="565"/>
      <c r="D39" s="152"/>
      <c r="E39" s="153"/>
      <c r="F39" s="152"/>
      <c r="G39" s="152"/>
      <c r="H39" s="152"/>
      <c r="I39" s="152"/>
      <c r="J39" s="152"/>
      <c r="K39" s="152"/>
    </row>
    <row r="40" spans="3:11" s="42" customFormat="1" ht="15">
      <c r="C40" s="566"/>
      <c r="D40" s="148"/>
      <c r="E40" s="148"/>
      <c r="F40" s="61"/>
      <c r="G40" s="61"/>
      <c r="H40" s="61"/>
      <c r="I40" s="61"/>
      <c r="J40" s="61"/>
      <c r="K40" s="61"/>
    </row>
    <row r="41" spans="3:11" s="42" customFormat="1" ht="15">
      <c r="C41" s="566"/>
      <c r="D41" s="148"/>
      <c r="E41" s="148"/>
      <c r="F41" s="61"/>
      <c r="G41" s="61"/>
      <c r="H41" s="61"/>
      <c r="I41" s="61"/>
      <c r="J41" s="61"/>
      <c r="K41" s="61"/>
    </row>
    <row r="42" spans="3:11" s="42" customFormat="1" ht="15">
      <c r="C42" s="566"/>
      <c r="D42" s="148"/>
      <c r="E42" s="148"/>
      <c r="F42" s="61"/>
      <c r="G42" s="61"/>
      <c r="H42" s="61"/>
      <c r="I42" s="61"/>
      <c r="J42" s="61"/>
      <c r="K42" s="61"/>
    </row>
    <row r="43" spans="3:11" s="42" customFormat="1" ht="15">
      <c r="C43" s="567"/>
      <c r="D43" s="148"/>
      <c r="E43" s="148"/>
      <c r="F43" s="61"/>
      <c r="G43" s="61"/>
      <c r="H43" s="61"/>
      <c r="I43" s="61"/>
      <c r="J43" s="61"/>
      <c r="K43" s="61"/>
    </row>
    <row r="44" spans="3:11" s="42" customFormat="1" ht="15">
      <c r="C44" s="556"/>
      <c r="D44" s="557"/>
      <c r="E44" s="557"/>
      <c r="F44" s="557"/>
      <c r="G44" s="557"/>
      <c r="H44" s="557"/>
      <c r="I44" s="557"/>
      <c r="J44" s="557"/>
      <c r="K44" s="558"/>
    </row>
    <row r="45" spans="3:15" s="42" customFormat="1" ht="15.75">
      <c r="C45" s="559"/>
      <c r="D45" s="493" t="s">
        <v>0</v>
      </c>
      <c r="E45" s="570" t="s">
        <v>177</v>
      </c>
      <c r="F45" s="553" t="s">
        <v>57</v>
      </c>
      <c r="G45" s="554"/>
      <c r="H45" s="555"/>
      <c r="I45" s="493" t="s">
        <v>58</v>
      </c>
      <c r="J45" s="493"/>
      <c r="K45" s="493"/>
      <c r="L45" s="128"/>
      <c r="M45" s="128"/>
      <c r="N45" s="128"/>
      <c r="O45" s="128"/>
    </row>
    <row r="46" spans="3:11" s="42" customFormat="1" ht="15">
      <c r="C46" s="561"/>
      <c r="D46" s="493"/>
      <c r="E46" s="517"/>
      <c r="F46" s="63" t="s">
        <v>164</v>
      </c>
      <c r="G46" s="63" t="s">
        <v>127</v>
      </c>
      <c r="H46" s="63" t="s">
        <v>163</v>
      </c>
      <c r="I46" s="63" t="s">
        <v>164</v>
      </c>
      <c r="J46" s="63" t="s">
        <v>127</v>
      </c>
      <c r="K46" s="63" t="s">
        <v>163</v>
      </c>
    </row>
    <row r="47" spans="3:11" s="42" customFormat="1" ht="15">
      <c r="C47" s="147" t="s">
        <v>215</v>
      </c>
      <c r="D47" s="149"/>
      <c r="E47" s="150"/>
      <c r="F47" s="151"/>
      <c r="G47" s="151"/>
      <c r="H47" s="151"/>
      <c r="I47" s="151"/>
      <c r="J47" s="151"/>
      <c r="K47" s="151"/>
    </row>
    <row r="48" spans="3:11" s="42" customFormat="1" ht="15">
      <c r="C48" s="565"/>
      <c r="D48" s="152"/>
      <c r="E48" s="152"/>
      <c r="F48" s="152"/>
      <c r="G48" s="152"/>
      <c r="H48" s="152"/>
      <c r="I48" s="152"/>
      <c r="J48" s="152"/>
      <c r="K48" s="152"/>
    </row>
    <row r="49" spans="3:11" s="42" customFormat="1" ht="15">
      <c r="C49" s="566"/>
      <c r="D49" s="148"/>
      <c r="E49" s="148"/>
      <c r="F49" s="61"/>
      <c r="G49" s="61"/>
      <c r="H49" s="61"/>
      <c r="I49" s="61"/>
      <c r="J49" s="61"/>
      <c r="K49" s="61"/>
    </row>
    <row r="50" spans="3:11" s="42" customFormat="1" ht="15">
      <c r="C50" s="566"/>
      <c r="D50" s="148"/>
      <c r="E50" s="148"/>
      <c r="F50" s="61"/>
      <c r="G50" s="61"/>
      <c r="H50" s="61"/>
      <c r="I50" s="61"/>
      <c r="J50" s="61"/>
      <c r="K50" s="61"/>
    </row>
    <row r="51" spans="3:11" s="42" customFormat="1" ht="15">
      <c r="C51" s="566"/>
      <c r="D51" s="148"/>
      <c r="E51" s="148"/>
      <c r="F51" s="61"/>
      <c r="G51" s="61"/>
      <c r="H51" s="61"/>
      <c r="I51" s="61"/>
      <c r="J51" s="61"/>
      <c r="K51" s="61"/>
    </row>
    <row r="52" spans="3:11" s="42" customFormat="1" ht="15">
      <c r="C52" s="567"/>
      <c r="D52" s="148"/>
      <c r="E52" s="148"/>
      <c r="F52" s="61"/>
      <c r="G52" s="61"/>
      <c r="H52" s="61"/>
      <c r="I52" s="61"/>
      <c r="J52" s="61"/>
      <c r="K52" s="61"/>
    </row>
    <row r="53" s="42" customFormat="1" ht="15"/>
    <row r="54" s="42" customFormat="1" ht="15"/>
    <row r="55" spans="3:11" s="42" customFormat="1" ht="15.75">
      <c r="C55" s="79" t="s">
        <v>56</v>
      </c>
      <c r="D55" s="79"/>
      <c r="E55" s="79"/>
      <c r="F55" s="79"/>
      <c r="G55" s="79"/>
      <c r="H55" s="79"/>
      <c r="I55" s="79"/>
      <c r="J55" s="79"/>
      <c r="K55" s="79"/>
    </row>
    <row r="56" spans="3:11" s="42" customFormat="1" ht="15.75">
      <c r="C56" s="79"/>
      <c r="D56" s="79"/>
      <c r="E56" s="79"/>
      <c r="F56" s="79"/>
      <c r="G56" s="79"/>
      <c r="H56" s="79"/>
      <c r="I56" s="79"/>
      <c r="J56" s="79"/>
      <c r="K56" s="79"/>
    </row>
    <row r="57" s="42" customFormat="1" ht="15">
      <c r="K57" s="42" t="s">
        <v>152</v>
      </c>
    </row>
    <row r="58" spans="3:15" s="42" customFormat="1" ht="31.5">
      <c r="C58" s="55" t="s">
        <v>213</v>
      </c>
      <c r="D58" s="55" t="s">
        <v>0</v>
      </c>
      <c r="E58" s="55" t="s">
        <v>177</v>
      </c>
      <c r="F58" s="553" t="s">
        <v>214</v>
      </c>
      <c r="G58" s="554"/>
      <c r="H58" s="554"/>
      <c r="I58" s="554"/>
      <c r="J58" s="554"/>
      <c r="K58" s="555"/>
      <c r="L58" s="128"/>
      <c r="M58" s="128"/>
      <c r="N58" s="128"/>
      <c r="O58" s="128"/>
    </row>
    <row r="59" spans="3:11" s="42" customFormat="1" ht="15">
      <c r="C59" s="61"/>
      <c r="D59" s="61"/>
      <c r="E59" s="61"/>
      <c r="F59" s="549" t="s">
        <v>164</v>
      </c>
      <c r="G59" s="550"/>
      <c r="H59" s="549" t="s">
        <v>127</v>
      </c>
      <c r="I59" s="550"/>
      <c r="J59" s="549" t="s">
        <v>163</v>
      </c>
      <c r="K59" s="550"/>
    </row>
    <row r="60" spans="3:11" s="42" customFormat="1" ht="15">
      <c r="C60" s="147" t="s">
        <v>215</v>
      </c>
      <c r="D60" s="568"/>
      <c r="E60" s="569"/>
      <c r="F60" s="551"/>
      <c r="G60" s="552"/>
      <c r="H60" s="551"/>
      <c r="I60" s="552"/>
      <c r="J60" s="551"/>
      <c r="K60" s="552"/>
    </row>
    <row r="61" spans="3:11" s="42" customFormat="1" ht="15">
      <c r="C61" s="559"/>
      <c r="D61" s="148"/>
      <c r="E61" s="148"/>
      <c r="F61" s="549"/>
      <c r="G61" s="550"/>
      <c r="H61" s="549"/>
      <c r="I61" s="550"/>
      <c r="J61" s="551"/>
      <c r="K61" s="552"/>
    </row>
    <row r="62" spans="3:11" s="42" customFormat="1" ht="15">
      <c r="C62" s="560"/>
      <c r="D62" s="63"/>
      <c r="E62" s="63"/>
      <c r="F62" s="549"/>
      <c r="G62" s="550"/>
      <c r="H62" s="549"/>
      <c r="I62" s="550"/>
      <c r="J62" s="551"/>
      <c r="K62" s="552"/>
    </row>
    <row r="63" spans="3:11" s="42" customFormat="1" ht="15">
      <c r="C63" s="560"/>
      <c r="D63" s="61"/>
      <c r="E63" s="61"/>
      <c r="F63" s="549"/>
      <c r="G63" s="550"/>
      <c r="H63" s="549"/>
      <c r="I63" s="550"/>
      <c r="J63" s="551"/>
      <c r="K63" s="552"/>
    </row>
    <row r="64" spans="3:11" s="42" customFormat="1" ht="15">
      <c r="C64" s="561"/>
      <c r="D64" s="61"/>
      <c r="E64" s="61"/>
      <c r="F64" s="549"/>
      <c r="G64" s="550"/>
      <c r="H64" s="549"/>
      <c r="I64" s="550"/>
      <c r="J64" s="551"/>
      <c r="K64" s="552"/>
    </row>
    <row r="65" spans="3:11" s="42" customFormat="1" ht="15">
      <c r="C65" s="562"/>
      <c r="D65" s="563"/>
      <c r="E65" s="563"/>
      <c r="F65" s="563"/>
      <c r="G65" s="563"/>
      <c r="H65" s="563"/>
      <c r="I65" s="563"/>
      <c r="J65" s="563"/>
      <c r="K65" s="564"/>
    </row>
    <row r="66" spans="3:15" s="42" customFormat="1" ht="15.75">
      <c r="C66" s="559"/>
      <c r="D66" s="493" t="s">
        <v>0</v>
      </c>
      <c r="E66" s="570" t="s">
        <v>177</v>
      </c>
      <c r="F66" s="553" t="s">
        <v>57</v>
      </c>
      <c r="G66" s="554"/>
      <c r="H66" s="555"/>
      <c r="I66" s="493" t="s">
        <v>58</v>
      </c>
      <c r="J66" s="493"/>
      <c r="K66" s="493"/>
      <c r="L66" s="128"/>
      <c r="M66" s="128"/>
      <c r="N66" s="128"/>
      <c r="O66" s="128"/>
    </row>
    <row r="67" spans="3:11" s="42" customFormat="1" ht="15">
      <c r="C67" s="561"/>
      <c r="D67" s="493"/>
      <c r="E67" s="517"/>
      <c r="F67" s="63" t="s">
        <v>164</v>
      </c>
      <c r="G67" s="63" t="s">
        <v>127</v>
      </c>
      <c r="H67" s="63" t="s">
        <v>163</v>
      </c>
      <c r="I67" s="63" t="s">
        <v>164</v>
      </c>
      <c r="J67" s="63" t="s">
        <v>127</v>
      </c>
      <c r="K67" s="63" t="s">
        <v>163</v>
      </c>
    </row>
    <row r="68" spans="3:11" s="42" customFormat="1" ht="15">
      <c r="C68" s="147" t="s">
        <v>216</v>
      </c>
      <c r="D68" s="149"/>
      <c r="E68" s="150"/>
      <c r="F68" s="151"/>
      <c r="G68" s="151"/>
      <c r="H68" s="151"/>
      <c r="I68" s="151"/>
      <c r="J68" s="151"/>
      <c r="K68" s="151"/>
    </row>
    <row r="69" spans="3:11" s="42" customFormat="1" ht="15">
      <c r="C69" s="559"/>
      <c r="D69" s="148"/>
      <c r="E69" s="148"/>
      <c r="F69" s="61"/>
      <c r="G69" s="61"/>
      <c r="H69" s="61"/>
      <c r="I69" s="61"/>
      <c r="J69" s="61"/>
      <c r="K69" s="61"/>
    </row>
    <row r="70" spans="3:11" s="42" customFormat="1" ht="15">
      <c r="C70" s="560"/>
      <c r="D70" s="61"/>
      <c r="E70" s="61"/>
      <c r="F70" s="61"/>
      <c r="G70" s="61"/>
      <c r="H70" s="61"/>
      <c r="I70" s="61"/>
      <c r="J70" s="61"/>
      <c r="K70" s="61"/>
    </row>
    <row r="71" spans="3:11" s="42" customFormat="1" ht="15">
      <c r="C71" s="560"/>
      <c r="D71" s="61"/>
      <c r="E71" s="61"/>
      <c r="F71" s="61"/>
      <c r="G71" s="61"/>
      <c r="H71" s="61"/>
      <c r="I71" s="61"/>
      <c r="J71" s="61"/>
      <c r="K71" s="61"/>
    </row>
    <row r="72" spans="3:11" s="42" customFormat="1" ht="15">
      <c r="C72" s="561"/>
      <c r="D72" s="61"/>
      <c r="E72" s="61"/>
      <c r="F72" s="61"/>
      <c r="G72" s="61"/>
      <c r="H72" s="61"/>
      <c r="I72" s="61"/>
      <c r="J72" s="61"/>
      <c r="K72" s="61"/>
    </row>
    <row r="73" spans="3:11" s="42" customFormat="1" ht="15">
      <c r="C73" s="556"/>
      <c r="D73" s="557"/>
      <c r="E73" s="557"/>
      <c r="F73" s="557"/>
      <c r="G73" s="557"/>
      <c r="H73" s="557"/>
      <c r="I73" s="557"/>
      <c r="J73" s="557"/>
      <c r="K73" s="558"/>
    </row>
    <row r="74" spans="3:15" s="42" customFormat="1" ht="15.75">
      <c r="C74" s="559"/>
      <c r="D74" s="493" t="s">
        <v>0</v>
      </c>
      <c r="E74" s="570" t="s">
        <v>177</v>
      </c>
      <c r="F74" s="553" t="s">
        <v>57</v>
      </c>
      <c r="G74" s="554"/>
      <c r="H74" s="555"/>
      <c r="I74" s="493" t="s">
        <v>58</v>
      </c>
      <c r="J74" s="493"/>
      <c r="K74" s="493"/>
      <c r="L74" s="128"/>
      <c r="M74" s="128"/>
      <c r="N74" s="128"/>
      <c r="O74" s="128"/>
    </row>
    <row r="75" spans="3:11" s="42" customFormat="1" ht="15">
      <c r="C75" s="561"/>
      <c r="D75" s="493"/>
      <c r="E75" s="517"/>
      <c r="F75" s="63" t="s">
        <v>164</v>
      </c>
      <c r="G75" s="63" t="s">
        <v>127</v>
      </c>
      <c r="H75" s="63" t="s">
        <v>163</v>
      </c>
      <c r="I75" s="63" t="s">
        <v>164</v>
      </c>
      <c r="J75" s="63" t="s">
        <v>127</v>
      </c>
      <c r="K75" s="63" t="s">
        <v>163</v>
      </c>
    </row>
    <row r="76" spans="3:11" s="42" customFormat="1" ht="15">
      <c r="C76" s="147" t="s">
        <v>217</v>
      </c>
      <c r="D76" s="149"/>
      <c r="E76" s="150"/>
      <c r="F76" s="151"/>
      <c r="G76" s="151"/>
      <c r="H76" s="151"/>
      <c r="I76" s="151"/>
      <c r="J76" s="151"/>
      <c r="K76" s="151"/>
    </row>
    <row r="77" spans="3:11" s="42" customFormat="1" ht="15">
      <c r="C77" s="565"/>
      <c r="D77" s="152"/>
      <c r="E77" s="153"/>
      <c r="F77" s="152"/>
      <c r="G77" s="152"/>
      <c r="H77" s="152"/>
      <c r="I77" s="152"/>
      <c r="J77" s="152"/>
      <c r="K77" s="152"/>
    </row>
    <row r="78" spans="3:11" s="42" customFormat="1" ht="15">
      <c r="C78" s="566"/>
      <c r="D78" s="148"/>
      <c r="E78" s="148"/>
      <c r="F78" s="61"/>
      <c r="G78" s="61"/>
      <c r="H78" s="61"/>
      <c r="I78" s="61"/>
      <c r="J78" s="61"/>
      <c r="K78" s="61"/>
    </row>
    <row r="79" spans="3:11" s="42" customFormat="1" ht="15">
      <c r="C79" s="566"/>
      <c r="D79" s="148"/>
      <c r="E79" s="148"/>
      <c r="F79" s="61"/>
      <c r="G79" s="61"/>
      <c r="H79" s="61"/>
      <c r="I79" s="61"/>
      <c r="J79" s="61"/>
      <c r="K79" s="61"/>
    </row>
    <row r="80" spans="3:11" s="42" customFormat="1" ht="15">
      <c r="C80" s="566"/>
      <c r="D80" s="148"/>
      <c r="E80" s="148"/>
      <c r="F80" s="61"/>
      <c r="G80" s="61"/>
      <c r="H80" s="61"/>
      <c r="I80" s="61"/>
      <c r="J80" s="61"/>
      <c r="K80" s="61"/>
    </row>
    <row r="81" spans="3:11" s="42" customFormat="1" ht="15">
      <c r="C81" s="567"/>
      <c r="D81" s="148"/>
      <c r="E81" s="148"/>
      <c r="F81" s="61"/>
      <c r="G81" s="61"/>
      <c r="H81" s="61"/>
      <c r="I81" s="61"/>
      <c r="J81" s="61"/>
      <c r="K81" s="61"/>
    </row>
    <row r="82" spans="3:11" s="42" customFormat="1" ht="15">
      <c r="C82" s="556"/>
      <c r="D82" s="557"/>
      <c r="E82" s="557"/>
      <c r="F82" s="557"/>
      <c r="G82" s="557"/>
      <c r="H82" s="557"/>
      <c r="I82" s="557"/>
      <c r="J82" s="557"/>
      <c r="K82" s="558"/>
    </row>
    <row r="83" spans="3:15" s="42" customFormat="1" ht="15.75">
      <c r="C83" s="559"/>
      <c r="D83" s="493" t="s">
        <v>0</v>
      </c>
      <c r="E83" s="570" t="s">
        <v>177</v>
      </c>
      <c r="F83" s="553" t="s">
        <v>57</v>
      </c>
      <c r="G83" s="554"/>
      <c r="H83" s="555"/>
      <c r="I83" s="493" t="s">
        <v>58</v>
      </c>
      <c r="J83" s="493"/>
      <c r="K83" s="493"/>
      <c r="L83" s="128"/>
      <c r="M83" s="128"/>
      <c r="N83" s="128"/>
      <c r="O83" s="128"/>
    </row>
    <row r="84" spans="3:11" s="42" customFormat="1" ht="15">
      <c r="C84" s="561"/>
      <c r="D84" s="493"/>
      <c r="E84" s="517"/>
      <c r="F84" s="63" t="s">
        <v>164</v>
      </c>
      <c r="G84" s="63" t="s">
        <v>127</v>
      </c>
      <c r="H84" s="63" t="s">
        <v>163</v>
      </c>
      <c r="I84" s="63" t="s">
        <v>164</v>
      </c>
      <c r="J84" s="63" t="s">
        <v>127</v>
      </c>
      <c r="K84" s="63" t="s">
        <v>163</v>
      </c>
    </row>
    <row r="85" spans="3:11" s="42" customFormat="1" ht="15">
      <c r="C85" s="147" t="s">
        <v>218</v>
      </c>
      <c r="D85" s="149"/>
      <c r="E85" s="150"/>
      <c r="F85" s="151"/>
      <c r="G85" s="151"/>
      <c r="H85" s="151"/>
      <c r="I85" s="151"/>
      <c r="J85" s="151"/>
      <c r="K85" s="151"/>
    </row>
    <row r="86" spans="3:11" s="42" customFormat="1" ht="15">
      <c r="C86" s="565"/>
      <c r="D86" s="152"/>
      <c r="E86" s="153"/>
      <c r="F86" s="152"/>
      <c r="G86" s="152"/>
      <c r="H86" s="152"/>
      <c r="I86" s="152"/>
      <c r="J86" s="152"/>
      <c r="K86" s="152"/>
    </row>
    <row r="87" spans="3:11" s="42" customFormat="1" ht="15">
      <c r="C87" s="566"/>
      <c r="D87" s="148"/>
      <c r="E87" s="148"/>
      <c r="F87" s="61"/>
      <c r="G87" s="61"/>
      <c r="H87" s="61"/>
      <c r="I87" s="61"/>
      <c r="J87" s="61"/>
      <c r="K87" s="61"/>
    </row>
    <row r="88" spans="3:11" s="42" customFormat="1" ht="15">
      <c r="C88" s="566"/>
      <c r="D88" s="148"/>
      <c r="E88" s="148"/>
      <c r="F88" s="61"/>
      <c r="G88" s="61"/>
      <c r="H88" s="61"/>
      <c r="I88" s="61"/>
      <c r="J88" s="61"/>
      <c r="K88" s="61"/>
    </row>
    <row r="89" spans="3:11" s="42" customFormat="1" ht="15">
      <c r="C89" s="566"/>
      <c r="D89" s="148"/>
      <c r="E89" s="148"/>
      <c r="F89" s="61"/>
      <c r="G89" s="61"/>
      <c r="H89" s="61"/>
      <c r="I89" s="61"/>
      <c r="J89" s="61"/>
      <c r="K89" s="61"/>
    </row>
    <row r="90" spans="3:11" s="42" customFormat="1" ht="15">
      <c r="C90" s="567"/>
      <c r="D90" s="148"/>
      <c r="E90" s="148"/>
      <c r="F90" s="61"/>
      <c r="G90" s="61"/>
      <c r="H90" s="61"/>
      <c r="I90" s="61"/>
      <c r="J90" s="61"/>
      <c r="K90" s="61"/>
    </row>
    <row r="91" spans="3:11" s="42" customFormat="1" ht="15">
      <c r="C91" s="556"/>
      <c r="D91" s="557"/>
      <c r="E91" s="557"/>
      <c r="F91" s="557"/>
      <c r="G91" s="557"/>
      <c r="H91" s="557"/>
      <c r="I91" s="557"/>
      <c r="J91" s="557"/>
      <c r="K91" s="558"/>
    </row>
    <row r="92" spans="3:15" s="42" customFormat="1" ht="15.75">
      <c r="C92" s="559"/>
      <c r="D92" s="493" t="s">
        <v>0</v>
      </c>
      <c r="E92" s="570" t="s">
        <v>177</v>
      </c>
      <c r="F92" s="553" t="s">
        <v>57</v>
      </c>
      <c r="G92" s="554"/>
      <c r="H92" s="555"/>
      <c r="I92" s="493" t="s">
        <v>58</v>
      </c>
      <c r="J92" s="493"/>
      <c r="K92" s="493"/>
      <c r="L92" s="128"/>
      <c r="M92" s="128"/>
      <c r="N92" s="128"/>
      <c r="O92" s="128"/>
    </row>
    <row r="93" spans="3:11" s="42" customFormat="1" ht="15">
      <c r="C93" s="561"/>
      <c r="D93" s="493"/>
      <c r="E93" s="517"/>
      <c r="F93" s="63" t="s">
        <v>164</v>
      </c>
      <c r="G93" s="63" t="s">
        <v>127</v>
      </c>
      <c r="H93" s="63" t="s">
        <v>163</v>
      </c>
      <c r="I93" s="63" t="s">
        <v>164</v>
      </c>
      <c r="J93" s="63" t="s">
        <v>127</v>
      </c>
      <c r="K93" s="63" t="s">
        <v>163</v>
      </c>
    </row>
    <row r="94" spans="3:11" s="42" customFormat="1" ht="15">
      <c r="C94" s="147" t="s">
        <v>215</v>
      </c>
      <c r="D94" s="149"/>
      <c r="E94" s="150"/>
      <c r="F94" s="151"/>
      <c r="G94" s="151"/>
      <c r="H94" s="151"/>
      <c r="I94" s="151"/>
      <c r="J94" s="151"/>
      <c r="K94" s="151"/>
    </row>
    <row r="95" spans="3:11" s="42" customFormat="1" ht="15">
      <c r="C95" s="565"/>
      <c r="D95" s="152"/>
      <c r="E95" s="152"/>
      <c r="F95" s="152"/>
      <c r="G95" s="152"/>
      <c r="H95" s="152"/>
      <c r="I95" s="152"/>
      <c r="J95" s="152"/>
      <c r="K95" s="152"/>
    </row>
    <row r="96" spans="3:11" s="42" customFormat="1" ht="15">
      <c r="C96" s="566"/>
      <c r="D96" s="148"/>
      <c r="E96" s="148"/>
      <c r="F96" s="61"/>
      <c r="G96" s="61"/>
      <c r="H96" s="61"/>
      <c r="I96" s="61"/>
      <c r="J96" s="61"/>
      <c r="K96" s="61"/>
    </row>
    <row r="97" spans="3:11" s="42" customFormat="1" ht="15">
      <c r="C97" s="566"/>
      <c r="D97" s="148"/>
      <c r="E97" s="148"/>
      <c r="F97" s="61"/>
      <c r="G97" s="61"/>
      <c r="H97" s="61"/>
      <c r="I97" s="61"/>
      <c r="J97" s="61"/>
      <c r="K97" s="61"/>
    </row>
    <row r="98" spans="3:11" s="42" customFormat="1" ht="15">
      <c r="C98" s="566"/>
      <c r="D98" s="148"/>
      <c r="E98" s="148"/>
      <c r="F98" s="61"/>
      <c r="G98" s="61"/>
      <c r="H98" s="61"/>
      <c r="I98" s="61"/>
      <c r="J98" s="61"/>
      <c r="K98" s="61"/>
    </row>
    <row r="99" spans="3:11" s="42" customFormat="1" ht="15">
      <c r="C99" s="567"/>
      <c r="D99" s="148"/>
      <c r="E99" s="148"/>
      <c r="F99" s="61"/>
      <c r="G99" s="61"/>
      <c r="H99" s="61"/>
      <c r="I99" s="61"/>
      <c r="J99" s="61"/>
      <c r="K99" s="61"/>
    </row>
    <row r="101" ht="15.75">
      <c r="C101" s="1" t="s">
        <v>716</v>
      </c>
    </row>
  </sheetData>
  <sheetProtection/>
  <mergeCells count="99">
    <mergeCell ref="C39:C43"/>
    <mergeCell ref="C44:K44"/>
    <mergeCell ref="C45:C46"/>
    <mergeCell ref="D45:D46"/>
    <mergeCell ref="E45:E46"/>
    <mergeCell ref="F45:H45"/>
    <mergeCell ref="I45:K45"/>
    <mergeCell ref="C30:C34"/>
    <mergeCell ref="C35:K35"/>
    <mergeCell ref="C36:C37"/>
    <mergeCell ref="D36:D37"/>
    <mergeCell ref="E36:E37"/>
    <mergeCell ref="F36:H36"/>
    <mergeCell ref="I36:K36"/>
    <mergeCell ref="C22:C25"/>
    <mergeCell ref="C26:K26"/>
    <mergeCell ref="C27:C28"/>
    <mergeCell ref="D27:D28"/>
    <mergeCell ref="E27:E28"/>
    <mergeCell ref="F27:H27"/>
    <mergeCell ref="I27:K27"/>
    <mergeCell ref="C18:K18"/>
    <mergeCell ref="C19:C20"/>
    <mergeCell ref="D19:D20"/>
    <mergeCell ref="E19:E20"/>
    <mergeCell ref="F19:H19"/>
    <mergeCell ref="I19:K19"/>
    <mergeCell ref="J15:K15"/>
    <mergeCell ref="F16:G16"/>
    <mergeCell ref="H16:I16"/>
    <mergeCell ref="J16:K16"/>
    <mergeCell ref="F17:G17"/>
    <mergeCell ref="H17:I17"/>
    <mergeCell ref="J17:K17"/>
    <mergeCell ref="F15:G15"/>
    <mergeCell ref="C95:C99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C86:C90"/>
    <mergeCell ref="C91:K91"/>
    <mergeCell ref="C92:C93"/>
    <mergeCell ref="D92:D93"/>
    <mergeCell ref="E92:E93"/>
    <mergeCell ref="F92:H92"/>
    <mergeCell ref="I92:K92"/>
    <mergeCell ref="D74:D75"/>
    <mergeCell ref="C82:K82"/>
    <mergeCell ref="C83:C84"/>
    <mergeCell ref="D83:D84"/>
    <mergeCell ref="E83:E84"/>
    <mergeCell ref="F83:H83"/>
    <mergeCell ref="I83:K83"/>
    <mergeCell ref="D60:E60"/>
    <mergeCell ref="E74:E75"/>
    <mergeCell ref="F74:H74"/>
    <mergeCell ref="I74:K74"/>
    <mergeCell ref="C77:C81"/>
    <mergeCell ref="D66:D67"/>
    <mergeCell ref="E66:E67"/>
    <mergeCell ref="C66:C67"/>
    <mergeCell ref="C74:C75"/>
    <mergeCell ref="J61:K61"/>
    <mergeCell ref="C48:C52"/>
    <mergeCell ref="C5:K5"/>
    <mergeCell ref="F14:G14"/>
    <mergeCell ref="F58:K58"/>
    <mergeCell ref="F59:G59"/>
    <mergeCell ref="H59:I59"/>
    <mergeCell ref="J59:K59"/>
    <mergeCell ref="H14:I14"/>
    <mergeCell ref="J14:K14"/>
    <mergeCell ref="H15:I15"/>
    <mergeCell ref="H62:I62"/>
    <mergeCell ref="J62:K62"/>
    <mergeCell ref="F63:G63"/>
    <mergeCell ref="H63:I63"/>
    <mergeCell ref="J63:K63"/>
    <mergeCell ref="F60:G60"/>
    <mergeCell ref="H60:I60"/>
    <mergeCell ref="J60:K60"/>
    <mergeCell ref="F61:G61"/>
    <mergeCell ref="H61:I61"/>
    <mergeCell ref="F64:G64"/>
    <mergeCell ref="H64:I64"/>
    <mergeCell ref="J64:K64"/>
    <mergeCell ref="F66:H66"/>
    <mergeCell ref="I66:K66"/>
    <mergeCell ref="C73:K73"/>
    <mergeCell ref="C69:C72"/>
    <mergeCell ref="C61:C64"/>
    <mergeCell ref="C65:K65"/>
    <mergeCell ref="F62:G62"/>
  </mergeCells>
  <printOptions/>
  <pageMargins left="0.7" right="0.7" top="0.75" bottom="0.75" header="0.3" footer="0.3"/>
  <pageSetup orientation="portrait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31"/>
  <sheetViews>
    <sheetView zoomScale="75" zoomScaleNormal="75" zoomScalePageLayoutView="0" workbookViewId="0" topLeftCell="A1">
      <selection activeCell="P8" sqref="P8"/>
    </sheetView>
  </sheetViews>
  <sheetFormatPr defaultColWidth="9.140625" defaultRowHeight="12.75"/>
  <cols>
    <col min="1" max="2" width="9.140625" style="21" customWidth="1"/>
    <col min="3" max="3" width="10.7109375" style="21" customWidth="1"/>
    <col min="4" max="4" width="44.00390625" style="21" customWidth="1"/>
    <col min="5" max="5" width="26.421875" style="21" bestFit="1" customWidth="1"/>
    <col min="6" max="6" width="21.8515625" style="21" customWidth="1"/>
    <col min="7" max="7" width="22.7109375" style="21" customWidth="1"/>
    <col min="8" max="8" width="22.28125" style="21" customWidth="1"/>
    <col min="9" max="9" width="21.421875" style="21" customWidth="1"/>
    <col min="10" max="12" width="21.8515625" style="21" customWidth="1"/>
    <col min="13" max="13" width="21.140625" style="21" customWidth="1"/>
    <col min="14" max="14" width="22.140625" style="21" customWidth="1"/>
    <col min="15" max="15" width="15.57421875" style="21" customWidth="1"/>
    <col min="16" max="16" width="14.140625" style="21" customWidth="1"/>
    <col min="17" max="17" width="15.140625" style="21" customWidth="1"/>
    <col min="18" max="18" width="13.8515625" style="21" customWidth="1"/>
    <col min="19" max="20" width="14.8515625" style="21" customWidth="1"/>
    <col min="21" max="21" width="15.140625" style="21" customWidth="1"/>
    <col min="22" max="22" width="13.140625" style="21" customWidth="1"/>
    <col min="23" max="23" width="7.421875" style="21" customWidth="1"/>
    <col min="24" max="24" width="22.57421875" style="21" customWidth="1"/>
    <col min="25" max="25" width="14.421875" style="21" customWidth="1"/>
    <col min="26" max="26" width="12.7109375" style="21" customWidth="1"/>
    <col min="27" max="16384" width="9.140625" style="21" customWidth="1"/>
  </cols>
  <sheetData>
    <row r="4" ht="15.75">
      <c r="N4" s="13" t="s">
        <v>176</v>
      </c>
    </row>
    <row r="5" ht="15.75">
      <c r="M5" s="22"/>
    </row>
    <row r="6" ht="15.75">
      <c r="M6" s="22"/>
    </row>
    <row r="7" spans="3:20" ht="38.25" customHeight="1">
      <c r="C7" s="571" t="s">
        <v>147</v>
      </c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P7" s="24"/>
      <c r="Q7" s="24"/>
      <c r="R7" s="24"/>
      <c r="S7" s="24"/>
      <c r="T7" s="24"/>
    </row>
    <row r="8" spans="4:20" ht="15.75"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P8" s="24"/>
      <c r="Q8" s="24"/>
      <c r="R8" s="24"/>
      <c r="S8" s="24"/>
      <c r="T8" s="24"/>
    </row>
    <row r="9" ht="15.75">
      <c r="N9" s="25" t="s">
        <v>106</v>
      </c>
    </row>
    <row r="10" spans="3:20" ht="23.25" customHeight="1">
      <c r="C10" s="572" t="s">
        <v>107</v>
      </c>
      <c r="D10" s="573"/>
      <c r="E10" s="575" t="s">
        <v>731</v>
      </c>
      <c r="F10" s="576"/>
      <c r="G10" s="575" t="s">
        <v>834</v>
      </c>
      <c r="H10" s="576"/>
      <c r="I10" s="575" t="s">
        <v>835</v>
      </c>
      <c r="J10" s="576"/>
      <c r="K10" s="575" t="s">
        <v>836</v>
      </c>
      <c r="L10" s="576"/>
      <c r="M10" s="575" t="s">
        <v>837</v>
      </c>
      <c r="N10" s="576"/>
      <c r="P10" s="26"/>
      <c r="S10" s="26"/>
      <c r="T10" s="26"/>
    </row>
    <row r="11" spans="3:14" s="38" customFormat="1" ht="52.5" customHeight="1">
      <c r="C11" s="572"/>
      <c r="D11" s="574"/>
      <c r="E11" s="32" t="s">
        <v>327</v>
      </c>
      <c r="F11" s="32" t="s">
        <v>328</v>
      </c>
      <c r="G11" s="32" t="s">
        <v>327</v>
      </c>
      <c r="H11" s="32" t="s">
        <v>328</v>
      </c>
      <c r="I11" s="32" t="s">
        <v>327</v>
      </c>
      <c r="J11" s="32" t="s">
        <v>328</v>
      </c>
      <c r="K11" s="32" t="s">
        <v>327</v>
      </c>
      <c r="L11" s="32" t="s">
        <v>328</v>
      </c>
      <c r="M11" s="32" t="s">
        <v>327</v>
      </c>
      <c r="N11" s="32" t="s">
        <v>328</v>
      </c>
    </row>
    <row r="12" spans="3:14" ht="34.5" customHeight="1">
      <c r="C12" s="27" t="s">
        <v>155</v>
      </c>
      <c r="D12" s="28" t="s">
        <v>27</v>
      </c>
      <c r="E12" s="29">
        <v>87000000</v>
      </c>
      <c r="F12" s="29">
        <v>0</v>
      </c>
      <c r="G12" s="29">
        <v>89000000</v>
      </c>
      <c r="H12" s="29">
        <v>0</v>
      </c>
      <c r="I12" s="29">
        <v>91000000</v>
      </c>
      <c r="J12" s="29">
        <v>0</v>
      </c>
      <c r="K12" s="29">
        <v>105000000</v>
      </c>
      <c r="L12" s="29">
        <v>0</v>
      </c>
      <c r="M12" s="29">
        <v>85000000</v>
      </c>
      <c r="N12" s="29">
        <v>0</v>
      </c>
    </row>
    <row r="13" spans="3:14" ht="34.5" customHeight="1">
      <c r="C13" s="27" t="s">
        <v>156</v>
      </c>
      <c r="D13" s="28" t="s">
        <v>28</v>
      </c>
      <c r="E13" s="29">
        <v>34500000</v>
      </c>
      <c r="F13" s="403">
        <v>28000000</v>
      </c>
      <c r="G13" s="29">
        <v>42911000</v>
      </c>
      <c r="H13" s="29">
        <v>30000000</v>
      </c>
      <c r="I13" s="29">
        <v>46200000</v>
      </c>
      <c r="J13" s="29">
        <v>31000000</v>
      </c>
      <c r="K13" s="29">
        <v>39400000</v>
      </c>
      <c r="L13" s="29">
        <v>32000000</v>
      </c>
      <c r="M13" s="29">
        <v>34500000</v>
      </c>
      <c r="N13" s="403">
        <v>20000000</v>
      </c>
    </row>
    <row r="14" spans="3:14" ht="42" customHeight="1">
      <c r="C14" s="27" t="s">
        <v>157</v>
      </c>
      <c r="D14" s="28" t="s">
        <v>29</v>
      </c>
      <c r="E14" s="29">
        <v>5000000</v>
      </c>
      <c r="F14" s="29">
        <v>0</v>
      </c>
      <c r="G14" s="29">
        <v>1700000</v>
      </c>
      <c r="H14" s="29">
        <v>0</v>
      </c>
      <c r="I14" s="29">
        <v>2000000</v>
      </c>
      <c r="J14" s="29">
        <v>0</v>
      </c>
      <c r="K14" s="29">
        <v>2200000</v>
      </c>
      <c r="L14" s="29">
        <v>0</v>
      </c>
      <c r="M14" s="29">
        <v>2000000</v>
      </c>
      <c r="N14" s="29">
        <v>0</v>
      </c>
    </row>
    <row r="15" spans="3:14" ht="43.5" customHeight="1">
      <c r="C15" s="27" t="s">
        <v>158</v>
      </c>
      <c r="D15" s="28" t="s">
        <v>30</v>
      </c>
      <c r="E15" s="29">
        <v>5000000</v>
      </c>
      <c r="F15" s="29">
        <v>0</v>
      </c>
      <c r="G15" s="29">
        <v>18500000</v>
      </c>
      <c r="H15" s="29">
        <v>0</v>
      </c>
      <c r="I15" s="29">
        <v>22000000</v>
      </c>
      <c r="J15" s="29">
        <v>0</v>
      </c>
      <c r="K15" s="29">
        <v>30000000</v>
      </c>
      <c r="L15" s="29">
        <v>0</v>
      </c>
      <c r="M15" s="29">
        <v>5000000</v>
      </c>
      <c r="N15" s="29">
        <v>0</v>
      </c>
    </row>
    <row r="16" spans="3:14" ht="45" customHeight="1">
      <c r="C16" s="27" t="s">
        <v>159</v>
      </c>
      <c r="D16" s="28" t="s">
        <v>148</v>
      </c>
      <c r="E16" s="29">
        <v>1200000</v>
      </c>
      <c r="F16" s="29">
        <v>60000</v>
      </c>
      <c r="G16" s="29">
        <v>1300000</v>
      </c>
      <c r="H16" s="29">
        <v>100000</v>
      </c>
      <c r="I16" s="29">
        <v>1100000</v>
      </c>
      <c r="J16" s="29">
        <v>80000</v>
      </c>
      <c r="K16" s="29">
        <v>1300000</v>
      </c>
      <c r="L16" s="29">
        <v>100000</v>
      </c>
      <c r="M16" s="29">
        <v>1200000</v>
      </c>
      <c r="N16" s="29">
        <v>80000</v>
      </c>
    </row>
    <row r="17" spans="3:14" ht="34.5" customHeight="1">
      <c r="C17" s="27" t="s">
        <v>160</v>
      </c>
      <c r="D17" s="28" t="s">
        <v>31</v>
      </c>
      <c r="E17" s="29">
        <v>1900000</v>
      </c>
      <c r="F17" s="29">
        <v>0</v>
      </c>
      <c r="G17" s="29">
        <v>1889000</v>
      </c>
      <c r="H17" s="29">
        <v>0</v>
      </c>
      <c r="I17" s="29">
        <v>1700000</v>
      </c>
      <c r="J17" s="29">
        <v>0</v>
      </c>
      <c r="K17" s="29">
        <v>2100000</v>
      </c>
      <c r="L17" s="29">
        <v>0</v>
      </c>
      <c r="M17" s="29">
        <v>1800000</v>
      </c>
      <c r="N17" s="29">
        <v>0</v>
      </c>
    </row>
    <row r="18" spans="3:14" ht="34.5" customHeight="1">
      <c r="C18" s="27"/>
      <c r="D18" s="30" t="s">
        <v>25</v>
      </c>
      <c r="E18" s="29">
        <f aca="true" t="shared" si="0" ref="E18:N18">SUM(E12:E17)</f>
        <v>134600000</v>
      </c>
      <c r="F18" s="404">
        <f t="shared" si="0"/>
        <v>28060000</v>
      </c>
      <c r="G18" s="29">
        <f t="shared" si="0"/>
        <v>155300000</v>
      </c>
      <c r="H18" s="29">
        <f t="shared" si="0"/>
        <v>30100000</v>
      </c>
      <c r="I18" s="29">
        <f t="shared" si="0"/>
        <v>164000000</v>
      </c>
      <c r="J18" s="29">
        <f t="shared" si="0"/>
        <v>31080000</v>
      </c>
      <c r="K18" s="29">
        <f t="shared" si="0"/>
        <v>180000000</v>
      </c>
      <c r="L18" s="29">
        <f t="shared" si="0"/>
        <v>32100000</v>
      </c>
      <c r="M18" s="29">
        <f t="shared" si="0"/>
        <v>129500000</v>
      </c>
      <c r="N18" s="404">
        <f t="shared" si="0"/>
        <v>20080000</v>
      </c>
    </row>
    <row r="23" spans="14:16" ht="15.75">
      <c r="N23" s="26"/>
      <c r="O23" s="26"/>
      <c r="P23" s="26"/>
    </row>
    <row r="31" spans="14:16" ht="15.75">
      <c r="N31" s="26"/>
      <c r="O31" s="26"/>
      <c r="P31" s="26"/>
    </row>
  </sheetData>
  <sheetProtection/>
  <mergeCells count="8">
    <mergeCell ref="C7:N7"/>
    <mergeCell ref="C10:C11"/>
    <mergeCell ref="D10:D11"/>
    <mergeCell ref="E10:F10"/>
    <mergeCell ref="M10:N10"/>
    <mergeCell ref="G10:H10"/>
    <mergeCell ref="I10:J10"/>
    <mergeCell ref="K10:L10"/>
  </mergeCells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69"/>
  <sheetViews>
    <sheetView zoomScale="75" zoomScaleNormal="75" zoomScalePageLayoutView="0" workbookViewId="0" topLeftCell="A25">
      <selection activeCell="G67" sqref="G67:J69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40.7109375" style="1" customWidth="1"/>
    <col min="5" max="10" width="20.7109375" style="1" customWidth="1"/>
    <col min="11" max="11" width="14.421875" style="1" customWidth="1"/>
    <col min="12" max="12" width="12.57421875" style="1" customWidth="1"/>
    <col min="13" max="13" width="12.00390625" style="1" customWidth="1"/>
    <col min="14" max="14" width="10.8515625" style="1" customWidth="1"/>
    <col min="15" max="15" width="11.8515625" style="1" customWidth="1"/>
    <col min="16" max="16" width="12.140625" style="1" customWidth="1"/>
    <col min="17" max="17" width="13.28125" style="1" customWidth="1"/>
    <col min="18" max="16384" width="9.140625" style="1" customWidth="1"/>
  </cols>
  <sheetData>
    <row r="3" spans="9:10" ht="15.75">
      <c r="I3" s="13"/>
      <c r="J3" s="16" t="s">
        <v>174</v>
      </c>
    </row>
    <row r="4" spans="3:9" s="42" customFormat="1" ht="15.75">
      <c r="C4" s="14"/>
      <c r="D4" s="20"/>
      <c r="E4" s="15"/>
      <c r="F4" s="15"/>
      <c r="G4" s="15"/>
      <c r="H4" s="15"/>
      <c r="I4" s="15"/>
    </row>
    <row r="5" spans="3:10" s="42" customFormat="1" ht="23.25" customHeight="1">
      <c r="C5" s="590" t="s">
        <v>356</v>
      </c>
      <c r="D5" s="590"/>
      <c r="E5" s="590"/>
      <c r="F5" s="590"/>
      <c r="G5" s="590"/>
      <c r="H5" s="590"/>
      <c r="I5" s="590"/>
      <c r="J5" s="590"/>
    </row>
    <row r="6" spans="3:10" s="42" customFormat="1" ht="13.5" customHeight="1">
      <c r="C6" s="154"/>
      <c r="D6" s="154"/>
      <c r="E6" s="154"/>
      <c r="F6" s="154"/>
      <c r="G6" s="154"/>
      <c r="H6" s="154"/>
      <c r="I6" s="154"/>
      <c r="J6" s="79"/>
    </row>
    <row r="7" spans="3:9" s="42" customFormat="1" ht="15.75" customHeight="1">
      <c r="C7" s="155"/>
      <c r="D7" s="155"/>
      <c r="E7" s="155"/>
      <c r="F7" s="155"/>
      <c r="G7" s="155"/>
      <c r="H7" s="156"/>
      <c r="I7" s="156"/>
    </row>
    <row r="8" spans="3:10" s="42" customFormat="1" ht="15">
      <c r="C8" s="155"/>
      <c r="D8" s="155"/>
      <c r="E8" s="157"/>
      <c r="F8" s="155"/>
      <c r="G8" s="155"/>
      <c r="H8" s="155"/>
      <c r="J8" s="158" t="s">
        <v>106</v>
      </c>
    </row>
    <row r="9" spans="3:10" s="42" customFormat="1" ht="32.25" customHeight="1">
      <c r="C9" s="584" t="s">
        <v>97</v>
      </c>
      <c r="D9" s="586" t="s">
        <v>153</v>
      </c>
      <c r="E9" s="588" t="s">
        <v>838</v>
      </c>
      <c r="F9" s="588" t="s">
        <v>839</v>
      </c>
      <c r="G9" s="519" t="s">
        <v>840</v>
      </c>
      <c r="H9" s="519" t="s">
        <v>841</v>
      </c>
      <c r="I9" s="519" t="s">
        <v>842</v>
      </c>
      <c r="J9" s="519" t="s">
        <v>843</v>
      </c>
    </row>
    <row r="10" spans="3:10" s="42" customFormat="1" ht="29.25" customHeight="1">
      <c r="C10" s="585"/>
      <c r="D10" s="587"/>
      <c r="E10" s="589"/>
      <c r="F10" s="589"/>
      <c r="G10" s="520"/>
      <c r="H10" s="520"/>
      <c r="I10" s="520"/>
      <c r="J10" s="520"/>
    </row>
    <row r="11" spans="3:10" s="42" customFormat="1" ht="15.75">
      <c r="C11" s="159"/>
      <c r="D11" s="579" t="s">
        <v>52</v>
      </c>
      <c r="E11" s="580"/>
      <c r="F11" s="580"/>
      <c r="G11" s="580"/>
      <c r="H11" s="580"/>
      <c r="I11" s="580"/>
      <c r="J11" s="580"/>
    </row>
    <row r="12" spans="3:10" s="42" customFormat="1" ht="15">
      <c r="C12" s="115" t="s">
        <v>129</v>
      </c>
      <c r="D12" s="160" t="s">
        <v>871</v>
      </c>
      <c r="E12" s="294">
        <v>34669798</v>
      </c>
      <c r="F12" s="294">
        <v>154775000</v>
      </c>
      <c r="G12" s="295">
        <v>13400000</v>
      </c>
      <c r="H12" s="294">
        <v>123200000</v>
      </c>
      <c r="I12" s="295">
        <v>159625000</v>
      </c>
      <c r="J12" s="294">
        <v>154775000</v>
      </c>
    </row>
    <row r="13" spans="3:10" s="42" customFormat="1" ht="15">
      <c r="C13" s="115"/>
      <c r="D13" s="352" t="s">
        <v>766</v>
      </c>
      <c r="E13" s="294">
        <f>SUM(E12:E12)</f>
        <v>34669798</v>
      </c>
      <c r="F13" s="294">
        <f>SUM(F12)</f>
        <v>154775000</v>
      </c>
      <c r="G13" s="295">
        <f>SUM(G12)</f>
        <v>13400000</v>
      </c>
      <c r="H13" s="294">
        <f>SUM(H12)</f>
        <v>123200000</v>
      </c>
      <c r="I13" s="295">
        <f>SUM(I12)</f>
        <v>159625000</v>
      </c>
      <c r="J13" s="294">
        <f>SUM(J12)</f>
        <v>154775000</v>
      </c>
    </row>
    <row r="14" spans="3:10" s="42" customFormat="1" ht="15">
      <c r="C14" s="115"/>
      <c r="D14" s="160"/>
      <c r="E14" s="161"/>
      <c r="F14" s="162"/>
      <c r="G14" s="61"/>
      <c r="H14" s="61"/>
      <c r="I14" s="61"/>
      <c r="J14" s="61"/>
    </row>
    <row r="15" spans="3:10" s="42" customFormat="1" ht="15.75">
      <c r="C15" s="163"/>
      <c r="D15" s="581" t="s">
        <v>53</v>
      </c>
      <c r="E15" s="582"/>
      <c r="F15" s="582"/>
      <c r="G15" s="582"/>
      <c r="H15" s="582"/>
      <c r="I15" s="582"/>
      <c r="J15" s="582"/>
    </row>
    <row r="16" spans="3:10" s="42" customFormat="1" ht="15">
      <c r="C16" s="115" t="s">
        <v>129</v>
      </c>
      <c r="D16" s="160"/>
      <c r="E16" s="453"/>
      <c r="F16" s="294"/>
      <c r="G16" s="294"/>
      <c r="H16" s="294"/>
      <c r="I16" s="294"/>
      <c r="J16" s="294"/>
    </row>
    <row r="17" spans="3:10" s="42" customFormat="1" ht="15">
      <c r="C17" s="115"/>
      <c r="D17" s="160"/>
      <c r="E17" s="294"/>
      <c r="F17" s="294"/>
      <c r="G17" s="61"/>
      <c r="H17" s="294"/>
      <c r="I17" s="405"/>
      <c r="J17" s="61"/>
    </row>
    <row r="18" spans="3:10" s="42" customFormat="1" ht="15">
      <c r="C18" s="115"/>
      <c r="D18" s="342" t="s">
        <v>766</v>
      </c>
      <c r="E18" s="294">
        <f>SUM(E16:E17)</f>
        <v>0</v>
      </c>
      <c r="F18" s="294"/>
      <c r="G18" s="295"/>
      <c r="H18" s="295"/>
      <c r="I18" s="406"/>
      <c r="J18" s="295"/>
    </row>
    <row r="19" spans="3:10" s="42" customFormat="1" ht="15.75">
      <c r="C19" s="115"/>
      <c r="D19" s="164" t="s">
        <v>54</v>
      </c>
      <c r="E19" s="165"/>
      <c r="F19" s="165"/>
      <c r="G19" s="62"/>
      <c r="H19" s="62"/>
      <c r="I19" s="62"/>
      <c r="J19" s="61"/>
    </row>
    <row r="20" spans="3:16" s="42" customFormat="1" ht="30.75">
      <c r="C20" s="115" t="s">
        <v>129</v>
      </c>
      <c r="D20" s="160" t="s">
        <v>762</v>
      </c>
      <c r="E20" s="434">
        <v>9816180</v>
      </c>
      <c r="F20" s="294"/>
      <c r="G20" s="61"/>
      <c r="H20" s="294"/>
      <c r="I20" s="406"/>
      <c r="J20" s="61"/>
      <c r="K20" s="62"/>
      <c r="L20" s="62"/>
      <c r="M20" s="62"/>
      <c r="N20" s="62"/>
      <c r="O20" s="62"/>
      <c r="P20" s="62"/>
    </row>
    <row r="21" spans="3:10" s="42" customFormat="1" ht="30">
      <c r="C21" s="115" t="s">
        <v>132</v>
      </c>
      <c r="D21" s="160" t="s">
        <v>862</v>
      </c>
      <c r="E21" s="294"/>
      <c r="F21" s="294">
        <v>14000000</v>
      </c>
      <c r="G21" s="61">
        <v>0</v>
      </c>
      <c r="H21" s="295">
        <v>7000000</v>
      </c>
      <c r="I21" s="294">
        <v>14000000</v>
      </c>
      <c r="J21" s="295">
        <v>14000000</v>
      </c>
    </row>
    <row r="22" spans="3:10" s="42" customFormat="1" ht="15">
      <c r="C22" s="341"/>
      <c r="D22" s="352" t="s">
        <v>766</v>
      </c>
      <c r="E22" s="295">
        <f>SUM(E20:E21)</f>
        <v>9816180</v>
      </c>
      <c r="F22" s="295">
        <f>SUM(F21)</f>
        <v>14000000</v>
      </c>
      <c r="G22" s="61">
        <f>SUM(G21)</f>
        <v>0</v>
      </c>
      <c r="H22" s="295">
        <f>SUM(H21)</f>
        <v>7000000</v>
      </c>
      <c r="I22" s="295">
        <f>SUM(I21)</f>
        <v>14000000</v>
      </c>
      <c r="J22" s="295">
        <f>SUM(J21)</f>
        <v>14000000</v>
      </c>
    </row>
    <row r="23" spans="4:9" s="42" customFormat="1" ht="15">
      <c r="D23" s="166"/>
      <c r="E23" s="167"/>
      <c r="F23" s="155"/>
      <c r="G23" s="15"/>
      <c r="H23" s="168"/>
      <c r="I23" s="168"/>
    </row>
    <row r="24" spans="3:10" s="42" customFormat="1" ht="15.75">
      <c r="C24" s="590" t="s">
        <v>329</v>
      </c>
      <c r="D24" s="590"/>
      <c r="E24" s="590"/>
      <c r="F24" s="590"/>
      <c r="G24" s="590"/>
      <c r="H24" s="590"/>
      <c r="I24" s="590"/>
      <c r="J24" s="590"/>
    </row>
    <row r="25" spans="3:10" s="42" customFormat="1" ht="15.75">
      <c r="C25" s="154"/>
      <c r="D25" s="154"/>
      <c r="E25" s="154"/>
      <c r="F25" s="154"/>
      <c r="G25" s="154"/>
      <c r="H25" s="154"/>
      <c r="I25" s="154"/>
      <c r="J25" s="79"/>
    </row>
    <row r="26" spans="3:9" s="42" customFormat="1" ht="15">
      <c r="C26" s="155"/>
      <c r="D26" s="155"/>
      <c r="E26" s="155"/>
      <c r="F26" s="155"/>
      <c r="G26" s="155"/>
      <c r="H26" s="156"/>
      <c r="I26" s="156"/>
    </row>
    <row r="27" spans="3:10" s="42" customFormat="1" ht="15">
      <c r="C27" s="155"/>
      <c r="D27" s="155"/>
      <c r="E27" s="157"/>
      <c r="F27" s="155"/>
      <c r="G27" s="155"/>
      <c r="H27" s="155"/>
      <c r="J27" s="158" t="s">
        <v>106</v>
      </c>
    </row>
    <row r="28" spans="3:10" s="42" customFormat="1" ht="15.75" customHeight="1">
      <c r="C28" s="584" t="s">
        <v>97</v>
      </c>
      <c r="D28" s="586" t="s">
        <v>153</v>
      </c>
      <c r="E28" s="588" t="s">
        <v>838</v>
      </c>
      <c r="F28" s="588" t="s">
        <v>839</v>
      </c>
      <c r="G28" s="519" t="s">
        <v>840</v>
      </c>
      <c r="H28" s="519" t="s">
        <v>841</v>
      </c>
      <c r="I28" s="519" t="s">
        <v>842</v>
      </c>
      <c r="J28" s="519" t="s">
        <v>843</v>
      </c>
    </row>
    <row r="29" spans="3:10" s="42" customFormat="1" ht="15" customHeight="1">
      <c r="C29" s="585"/>
      <c r="D29" s="587"/>
      <c r="E29" s="589"/>
      <c r="F29" s="589"/>
      <c r="G29" s="520"/>
      <c r="H29" s="520"/>
      <c r="I29" s="520"/>
      <c r="J29" s="520"/>
    </row>
    <row r="30" spans="3:10" s="42" customFormat="1" ht="15" customHeight="1">
      <c r="C30" s="159"/>
      <c r="D30" s="579" t="s">
        <v>52</v>
      </c>
      <c r="E30" s="580"/>
      <c r="F30" s="580"/>
      <c r="G30" s="580"/>
      <c r="H30" s="580"/>
      <c r="I30" s="580"/>
      <c r="J30" s="580"/>
    </row>
    <row r="31" spans="3:10" s="42" customFormat="1" ht="15" customHeight="1">
      <c r="C31" s="115" t="s">
        <v>155</v>
      </c>
      <c r="D31" s="162" t="s">
        <v>721</v>
      </c>
      <c r="E31" s="294">
        <v>32245761</v>
      </c>
      <c r="F31" s="294">
        <v>45450000</v>
      </c>
      <c r="G31" s="295">
        <v>11362500</v>
      </c>
      <c r="H31" s="295">
        <v>22725000</v>
      </c>
      <c r="I31" s="295">
        <f>SUM(G31:H31)</f>
        <v>34087500</v>
      </c>
      <c r="J31" s="295">
        <v>45450000</v>
      </c>
    </row>
    <row r="32" spans="3:10" s="42" customFormat="1" ht="30">
      <c r="C32" s="115" t="s">
        <v>156</v>
      </c>
      <c r="D32" s="160" t="s">
        <v>763</v>
      </c>
      <c r="E32" s="294">
        <v>0</v>
      </c>
      <c r="F32" s="294">
        <v>500000</v>
      </c>
      <c r="G32" s="295">
        <v>125000</v>
      </c>
      <c r="H32" s="295">
        <v>250000</v>
      </c>
      <c r="I32" s="295">
        <v>375000</v>
      </c>
      <c r="J32" s="295">
        <v>500000</v>
      </c>
    </row>
    <row r="33" spans="3:10" s="42" customFormat="1" ht="15">
      <c r="C33" s="115" t="s">
        <v>157</v>
      </c>
      <c r="D33" s="162" t="s">
        <v>720</v>
      </c>
      <c r="E33" s="294">
        <v>590125</v>
      </c>
      <c r="F33" s="294">
        <v>1550000</v>
      </c>
      <c r="G33" s="294">
        <v>387500</v>
      </c>
      <c r="H33" s="295">
        <v>775000</v>
      </c>
      <c r="I33" s="295">
        <v>1162500</v>
      </c>
      <c r="J33" s="295">
        <v>1550000</v>
      </c>
    </row>
    <row r="34" spans="3:10" s="42" customFormat="1" ht="15">
      <c r="C34" s="115"/>
      <c r="D34" s="160"/>
      <c r="E34" s="294"/>
      <c r="F34" s="294"/>
      <c r="G34" s="61"/>
      <c r="H34" s="294"/>
      <c r="I34" s="61"/>
      <c r="J34" s="61"/>
    </row>
    <row r="35" spans="3:10" s="42" customFormat="1" ht="15">
      <c r="C35" s="115"/>
      <c r="D35" s="160"/>
      <c r="E35" s="294"/>
      <c r="F35" s="294"/>
      <c r="G35" s="295"/>
      <c r="H35" s="295"/>
      <c r="I35" s="295"/>
      <c r="J35" s="295"/>
    </row>
    <row r="36" spans="3:10" s="42" customFormat="1" ht="15">
      <c r="C36" s="115"/>
      <c r="D36" s="352" t="s">
        <v>766</v>
      </c>
      <c r="E36" s="294">
        <f>SUM(E31:E35)</f>
        <v>32835886</v>
      </c>
      <c r="F36" s="294">
        <f>SUM(F31:F35)</f>
        <v>47500000</v>
      </c>
      <c r="G36" s="295">
        <v>11875000</v>
      </c>
      <c r="H36" s="294">
        <v>23750000</v>
      </c>
      <c r="I36" s="295">
        <v>35625000</v>
      </c>
      <c r="J36" s="295">
        <v>47500000</v>
      </c>
    </row>
    <row r="37" spans="3:10" s="42" customFormat="1" ht="15">
      <c r="C37" s="115"/>
      <c r="D37" s="160"/>
      <c r="E37" s="161"/>
      <c r="F37" s="294"/>
      <c r="G37" s="61"/>
      <c r="H37" s="294"/>
      <c r="I37" s="61"/>
      <c r="J37" s="61"/>
    </row>
    <row r="38" spans="3:10" s="42" customFormat="1" ht="15.75">
      <c r="C38" s="115"/>
      <c r="D38" s="581" t="s">
        <v>53</v>
      </c>
      <c r="E38" s="582"/>
      <c r="F38" s="582"/>
      <c r="G38" s="582"/>
      <c r="H38" s="582"/>
      <c r="I38" s="582"/>
      <c r="J38" s="582"/>
    </row>
    <row r="39" spans="3:10" s="42" customFormat="1" ht="15">
      <c r="C39" s="115" t="s">
        <v>129</v>
      </c>
      <c r="D39" s="160" t="s">
        <v>722</v>
      </c>
      <c r="E39" s="294">
        <v>58250000</v>
      </c>
      <c r="F39" s="294">
        <v>90250000</v>
      </c>
      <c r="G39" s="295">
        <v>22562500</v>
      </c>
      <c r="H39" s="295">
        <v>45125000</v>
      </c>
      <c r="I39" s="295">
        <f>SUM(G39:H39)</f>
        <v>67687500</v>
      </c>
      <c r="J39" s="295">
        <v>90250000</v>
      </c>
    </row>
    <row r="40" spans="3:10" s="42" customFormat="1" ht="15">
      <c r="C40" s="115" t="s">
        <v>132</v>
      </c>
      <c r="D40" s="162" t="s">
        <v>723</v>
      </c>
      <c r="E40" s="294">
        <v>9581000</v>
      </c>
      <c r="F40" s="294">
        <v>19020000</v>
      </c>
      <c r="G40" s="295">
        <v>4755000</v>
      </c>
      <c r="H40" s="295">
        <v>9510000</v>
      </c>
      <c r="I40" s="295">
        <f>SUM(G40:H40)</f>
        <v>14265000</v>
      </c>
      <c r="J40" s="295">
        <v>19020000</v>
      </c>
    </row>
    <row r="41" spans="3:10" s="42" customFormat="1" ht="15">
      <c r="C41" s="115"/>
      <c r="D41" s="160"/>
      <c r="E41" s="294"/>
      <c r="F41" s="294"/>
      <c r="G41" s="61"/>
      <c r="H41" s="61"/>
      <c r="I41" s="61"/>
      <c r="J41" s="295"/>
    </row>
    <row r="42" spans="3:10" s="42" customFormat="1" ht="15">
      <c r="C42" s="115"/>
      <c r="D42" s="160"/>
      <c r="E42" s="162"/>
      <c r="F42" s="162"/>
      <c r="G42" s="61"/>
      <c r="H42" s="61"/>
      <c r="I42" s="61"/>
      <c r="J42" s="61"/>
    </row>
    <row r="43" spans="3:10" s="42" customFormat="1" ht="15">
      <c r="C43" s="115"/>
      <c r="D43" s="352" t="s">
        <v>766</v>
      </c>
      <c r="E43" s="294">
        <f aca="true" t="shared" si="0" ref="E43:J43">SUM(E39:E42)</f>
        <v>67831000</v>
      </c>
      <c r="F43" s="294">
        <f t="shared" si="0"/>
        <v>109270000</v>
      </c>
      <c r="G43" s="295">
        <f t="shared" si="0"/>
        <v>27317500</v>
      </c>
      <c r="H43" s="295">
        <f t="shared" si="0"/>
        <v>54635000</v>
      </c>
      <c r="I43" s="295">
        <f t="shared" si="0"/>
        <v>81952500</v>
      </c>
      <c r="J43" s="295">
        <f t="shared" si="0"/>
        <v>109270000</v>
      </c>
    </row>
    <row r="44" spans="3:10" s="42" customFormat="1" ht="15">
      <c r="C44" s="115"/>
      <c r="D44" s="162"/>
      <c r="E44" s="161"/>
      <c r="F44" s="162"/>
      <c r="G44" s="61"/>
      <c r="H44" s="61"/>
      <c r="I44" s="61"/>
      <c r="J44" s="61"/>
    </row>
    <row r="45" spans="3:10" s="42" customFormat="1" ht="15">
      <c r="C45" s="115"/>
      <c r="D45" s="160"/>
      <c r="E45" s="161"/>
      <c r="F45" s="162"/>
      <c r="G45" s="61"/>
      <c r="H45" s="61"/>
      <c r="I45" s="61"/>
      <c r="J45" s="61"/>
    </row>
    <row r="46" spans="3:10" s="42" customFormat="1" ht="15.75">
      <c r="C46" s="115"/>
      <c r="D46" s="357" t="s">
        <v>54</v>
      </c>
      <c r="E46" s="357"/>
      <c r="F46" s="357"/>
      <c r="G46" s="61"/>
      <c r="H46" s="61"/>
      <c r="I46" s="61"/>
      <c r="J46" s="61"/>
    </row>
    <row r="47" spans="3:10" s="42" customFormat="1" ht="15">
      <c r="C47" s="115" t="s">
        <v>129</v>
      </c>
      <c r="D47" s="358" t="s">
        <v>724</v>
      </c>
      <c r="E47" s="296">
        <v>1569500</v>
      </c>
      <c r="F47" s="296">
        <v>2850000</v>
      </c>
      <c r="G47" s="296">
        <v>0</v>
      </c>
      <c r="H47" s="295">
        <v>950000</v>
      </c>
      <c r="I47" s="295">
        <v>1900000</v>
      </c>
      <c r="J47" s="295">
        <v>2850000</v>
      </c>
    </row>
    <row r="48" spans="3:10" s="42" customFormat="1" ht="15">
      <c r="C48" s="115"/>
      <c r="D48" s="160"/>
      <c r="E48" s="294"/>
      <c r="F48" s="294"/>
      <c r="G48" s="61"/>
      <c r="H48" s="295"/>
      <c r="I48" s="295"/>
      <c r="J48" s="61"/>
    </row>
    <row r="49" spans="3:10" s="42" customFormat="1" ht="15">
      <c r="C49" s="115"/>
      <c r="D49" s="352" t="s">
        <v>766</v>
      </c>
      <c r="E49" s="294">
        <f aca="true" t="shared" si="1" ref="E49:J49">SUM(E47:E48)</f>
        <v>1569500</v>
      </c>
      <c r="F49" s="294">
        <f t="shared" si="1"/>
        <v>2850000</v>
      </c>
      <c r="G49" s="295">
        <f t="shared" si="1"/>
        <v>0</v>
      </c>
      <c r="H49" s="295">
        <f t="shared" si="1"/>
        <v>950000</v>
      </c>
      <c r="I49" s="295">
        <f t="shared" si="1"/>
        <v>1900000</v>
      </c>
      <c r="J49" s="295">
        <f t="shared" si="1"/>
        <v>2850000</v>
      </c>
    </row>
    <row r="50" spans="3:10" s="42" customFormat="1" ht="15">
      <c r="C50" s="115"/>
      <c r="D50" s="352" t="s">
        <v>766</v>
      </c>
      <c r="E50" s="359">
        <f>SUM(E47:E49)</f>
        <v>3139000</v>
      </c>
      <c r="F50" s="359"/>
      <c r="G50" s="353"/>
      <c r="H50" s="359"/>
      <c r="I50" s="359"/>
      <c r="J50" s="359"/>
    </row>
    <row r="51" spans="3:10" s="42" customFormat="1" ht="15.75">
      <c r="C51" s="115"/>
      <c r="D51" s="347"/>
      <c r="E51" s="347"/>
      <c r="F51" s="347"/>
      <c r="G51" s="347"/>
      <c r="H51" s="347"/>
      <c r="I51" s="347"/>
      <c r="J51" s="349"/>
    </row>
    <row r="52" spans="3:11" s="42" customFormat="1" ht="15.75">
      <c r="C52" s="529"/>
      <c r="D52" s="347" t="s">
        <v>765</v>
      </c>
      <c r="E52" s="342"/>
      <c r="F52" s="343"/>
      <c r="G52" s="344"/>
      <c r="H52" s="345"/>
      <c r="I52" s="346"/>
      <c r="J52" s="346"/>
      <c r="K52" s="351"/>
    </row>
    <row r="53" spans="3:11" s="42" customFormat="1" ht="15">
      <c r="C53" s="529"/>
      <c r="D53" s="348"/>
      <c r="E53" s="119"/>
      <c r="F53" s="348"/>
      <c r="G53" s="348"/>
      <c r="H53" s="348"/>
      <c r="I53" s="61"/>
      <c r="J53" s="350" t="s">
        <v>106</v>
      </c>
      <c r="K53" s="62"/>
    </row>
    <row r="54" spans="3:10" s="42" customFormat="1" ht="15">
      <c r="C54" s="529" t="s">
        <v>97</v>
      </c>
      <c r="D54" s="583" t="s">
        <v>153</v>
      </c>
      <c r="E54" s="526" t="s">
        <v>838</v>
      </c>
      <c r="F54" s="526" t="s">
        <v>839</v>
      </c>
      <c r="G54" s="521" t="s">
        <v>840</v>
      </c>
      <c r="H54" s="521" t="s">
        <v>841</v>
      </c>
      <c r="I54" s="521" t="s">
        <v>842</v>
      </c>
      <c r="J54" s="521" t="s">
        <v>843</v>
      </c>
    </row>
    <row r="55" spans="3:10" s="42" customFormat="1" ht="15">
      <c r="C55" s="529"/>
      <c r="D55" s="583"/>
      <c r="E55" s="526"/>
      <c r="F55" s="526"/>
      <c r="G55" s="521"/>
      <c r="H55" s="521"/>
      <c r="I55" s="521"/>
      <c r="J55" s="521"/>
    </row>
    <row r="56" spans="3:10" s="42" customFormat="1" ht="15.75">
      <c r="C56" s="115"/>
      <c r="D56" s="577" t="s">
        <v>52</v>
      </c>
      <c r="E56" s="577"/>
      <c r="F56" s="577"/>
      <c r="G56" s="577"/>
      <c r="H56" s="577"/>
      <c r="I56" s="577"/>
      <c r="J56" s="577"/>
    </row>
    <row r="57" spans="3:10" s="42" customFormat="1" ht="15" customHeight="1">
      <c r="C57" s="115"/>
      <c r="D57" s="160"/>
      <c r="E57" s="161"/>
      <c r="F57" s="294"/>
      <c r="G57" s="294"/>
      <c r="H57" s="294"/>
      <c r="I57" s="294"/>
      <c r="J57" s="294"/>
    </row>
    <row r="58" spans="3:10" s="42" customFormat="1" ht="15">
      <c r="C58" s="115"/>
      <c r="D58" s="160"/>
      <c r="E58" s="161"/>
      <c r="F58" s="294"/>
      <c r="G58" s="61"/>
      <c r="H58" s="61"/>
      <c r="I58" s="61"/>
      <c r="J58" s="295"/>
    </row>
    <row r="59" spans="3:10" s="42" customFormat="1" ht="15">
      <c r="C59" s="115"/>
      <c r="D59" s="160"/>
      <c r="E59" s="161"/>
      <c r="F59" s="162"/>
      <c r="G59" s="61"/>
      <c r="H59" s="61"/>
      <c r="I59" s="61"/>
      <c r="J59" s="61"/>
    </row>
    <row r="60" spans="3:10" s="42" customFormat="1" ht="15.75">
      <c r="C60" s="115"/>
      <c r="D60" s="578" t="s">
        <v>53</v>
      </c>
      <c r="E60" s="578"/>
      <c r="F60" s="578"/>
      <c r="G60" s="578"/>
      <c r="H60" s="578"/>
      <c r="I60" s="578"/>
      <c r="J60" s="578"/>
    </row>
    <row r="61" spans="3:10" s="42" customFormat="1" ht="15.75">
      <c r="C61" s="115" t="s">
        <v>129</v>
      </c>
      <c r="D61" s="354" t="s">
        <v>872</v>
      </c>
      <c r="E61" s="354"/>
      <c r="F61" s="294">
        <v>1145000</v>
      </c>
      <c r="G61" s="61">
        <v>0</v>
      </c>
      <c r="H61" s="61">
        <v>0</v>
      </c>
      <c r="I61" s="295">
        <v>1145000</v>
      </c>
      <c r="J61" s="295">
        <v>1145000</v>
      </c>
    </row>
    <row r="62" spans="3:10" s="42" customFormat="1" ht="15">
      <c r="C62" s="115"/>
      <c r="D62" s="160"/>
      <c r="E62" s="161"/>
      <c r="F62" s="162"/>
      <c r="G62" s="61"/>
      <c r="H62" s="61"/>
      <c r="I62" s="61"/>
      <c r="J62" s="61"/>
    </row>
    <row r="63" spans="3:10" s="42" customFormat="1" ht="15">
      <c r="C63" s="115"/>
      <c r="D63" s="342" t="s">
        <v>766</v>
      </c>
      <c r="E63" s="161"/>
      <c r="F63" s="294">
        <f>SUM(F61:F62)</f>
        <v>1145000</v>
      </c>
      <c r="G63" s="61">
        <f>SUM(G61:G62)</f>
        <v>0</v>
      </c>
      <c r="H63" s="61">
        <f>SUM(H61:H62)</f>
        <v>0</v>
      </c>
      <c r="I63" s="295">
        <f>SUM(I61:I62)</f>
        <v>1145000</v>
      </c>
      <c r="J63" s="295">
        <f>SUM(J61:J62)</f>
        <v>1145000</v>
      </c>
    </row>
    <row r="64" spans="3:10" s="42" customFormat="1" ht="15">
      <c r="C64" s="115"/>
      <c r="D64" s="162"/>
      <c r="E64" s="161"/>
      <c r="F64" s="162"/>
      <c r="G64" s="61"/>
      <c r="H64" s="61"/>
      <c r="I64" s="61"/>
      <c r="J64" s="61"/>
    </row>
    <row r="65" spans="3:10" s="42" customFormat="1" ht="15.75">
      <c r="C65" s="115"/>
      <c r="D65" s="357" t="s">
        <v>54</v>
      </c>
      <c r="E65" s="161"/>
      <c r="F65" s="162"/>
      <c r="G65" s="61"/>
      <c r="H65" s="61"/>
      <c r="I65" s="61"/>
      <c r="J65" s="61"/>
    </row>
    <row r="66" spans="3:10" ht="15.75">
      <c r="C66" s="354"/>
      <c r="D66" s="354"/>
      <c r="E66" s="354"/>
      <c r="F66" s="354"/>
      <c r="G66" s="354"/>
      <c r="H66" s="354"/>
      <c r="I66" s="354"/>
      <c r="J66" s="354"/>
    </row>
    <row r="67" spans="3:10" ht="15.75">
      <c r="C67" s="360">
        <v>1</v>
      </c>
      <c r="D67" s="160" t="s">
        <v>764</v>
      </c>
      <c r="E67" s="434">
        <v>1569427</v>
      </c>
      <c r="F67" s="294">
        <v>1500000</v>
      </c>
      <c r="G67" s="294">
        <v>375000</v>
      </c>
      <c r="H67" s="294">
        <v>750000</v>
      </c>
      <c r="I67" s="294">
        <f>SUM(G67:H67)</f>
        <v>1125000</v>
      </c>
      <c r="J67" s="294">
        <v>1500000</v>
      </c>
    </row>
    <row r="68" spans="3:10" ht="15.75">
      <c r="C68" s="354"/>
      <c r="D68" s="354"/>
      <c r="E68" s="354"/>
      <c r="F68" s="354"/>
      <c r="G68" s="354"/>
      <c r="H68" s="354"/>
      <c r="I68" s="354"/>
      <c r="J68" s="354"/>
    </row>
    <row r="69" spans="3:10" ht="18.75">
      <c r="C69" s="354"/>
      <c r="D69" s="355" t="s">
        <v>766</v>
      </c>
      <c r="E69" s="407">
        <f aca="true" t="shared" si="2" ref="E69:J69">SUM(E67:E68)</f>
        <v>1569427</v>
      </c>
      <c r="F69" s="356">
        <f t="shared" si="2"/>
        <v>1500000</v>
      </c>
      <c r="G69" s="356">
        <f t="shared" si="2"/>
        <v>375000</v>
      </c>
      <c r="H69" s="356">
        <f t="shared" si="2"/>
        <v>750000</v>
      </c>
      <c r="I69" s="356">
        <f t="shared" si="2"/>
        <v>1125000</v>
      </c>
      <c r="J69" s="356">
        <f t="shared" si="2"/>
        <v>1500000</v>
      </c>
    </row>
  </sheetData>
  <sheetProtection/>
  <mergeCells count="33">
    <mergeCell ref="H9:H10"/>
    <mergeCell ref="J9:J10"/>
    <mergeCell ref="I9:I10"/>
    <mergeCell ref="J28:J29"/>
    <mergeCell ref="D11:J11"/>
    <mergeCell ref="D15:J15"/>
    <mergeCell ref="C5:J5"/>
    <mergeCell ref="C9:C10"/>
    <mergeCell ref="D9:D10"/>
    <mergeCell ref="E9:E10"/>
    <mergeCell ref="F9:F10"/>
    <mergeCell ref="E54:E55"/>
    <mergeCell ref="F54:F55"/>
    <mergeCell ref="G54:G55"/>
    <mergeCell ref="C24:J24"/>
    <mergeCell ref="G9:G10"/>
    <mergeCell ref="C28:C29"/>
    <mergeCell ref="D28:D29"/>
    <mergeCell ref="H54:H55"/>
    <mergeCell ref="I54:I55"/>
    <mergeCell ref="H28:H29"/>
    <mergeCell ref="I28:I29"/>
    <mergeCell ref="E28:E29"/>
    <mergeCell ref="F28:F29"/>
    <mergeCell ref="G28:G29"/>
    <mergeCell ref="C52:C53"/>
    <mergeCell ref="C54:C55"/>
    <mergeCell ref="D56:J56"/>
    <mergeCell ref="D60:J60"/>
    <mergeCell ref="D30:J30"/>
    <mergeCell ref="D38:J38"/>
    <mergeCell ref="D54:D55"/>
    <mergeCell ref="J54:J55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75" zoomScaleNormal="75" zoomScalePageLayoutView="0" workbookViewId="0" topLeftCell="A1">
      <selection activeCell="L24" sqref="L24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1" customWidth="1"/>
    <col min="6" max="6" width="19.00390625" style="1" customWidth="1"/>
    <col min="7" max="7" width="20.00390625" style="1" customWidth="1"/>
    <col min="8" max="8" width="19.8515625" style="1" customWidth="1"/>
    <col min="9" max="9" width="19.57421875" style="1" customWidth="1"/>
    <col min="10" max="10" width="19.421875" style="1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="13" customFormat="1" ht="27.75" customHeight="1">
      <c r="J3" s="13" t="s">
        <v>175</v>
      </c>
    </row>
    <row r="4" spans="4:17" ht="15.7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3:17" ht="15.75">
      <c r="C5" s="593" t="s">
        <v>35</v>
      </c>
      <c r="D5" s="593"/>
      <c r="E5" s="593"/>
      <c r="F5" s="593"/>
      <c r="G5" s="593"/>
      <c r="H5" s="593"/>
      <c r="I5" s="593"/>
      <c r="J5" s="593"/>
      <c r="K5" s="6"/>
      <c r="L5" s="6"/>
      <c r="M5" s="6"/>
      <c r="N5" s="6"/>
      <c r="O5" s="6"/>
      <c r="P5" s="6"/>
      <c r="Q5" s="6"/>
    </row>
    <row r="6" spans="4:17" ht="15.75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4:17" ht="15.75">
      <c r="D7" s="8"/>
      <c r="E7" s="8"/>
      <c r="J7" s="31" t="s">
        <v>106</v>
      </c>
      <c r="L7" s="8"/>
      <c r="M7" s="8"/>
      <c r="N7" s="8"/>
      <c r="O7" s="8"/>
      <c r="P7" s="8"/>
      <c r="Q7" s="8"/>
    </row>
    <row r="8" spans="3:19" s="10" customFormat="1" ht="42" customHeight="1">
      <c r="C8" s="572" t="s">
        <v>107</v>
      </c>
      <c r="D8" s="594" t="s">
        <v>36</v>
      </c>
      <c r="E8" s="596" t="s">
        <v>838</v>
      </c>
      <c r="F8" s="596" t="s">
        <v>839</v>
      </c>
      <c r="G8" s="591" t="s">
        <v>840</v>
      </c>
      <c r="H8" s="591" t="s">
        <v>841</v>
      </c>
      <c r="I8" s="591" t="s">
        <v>842</v>
      </c>
      <c r="J8" s="591" t="s">
        <v>843</v>
      </c>
      <c r="K8" s="33"/>
      <c r="L8" s="33"/>
      <c r="M8" s="33"/>
      <c r="N8" s="33"/>
      <c r="O8" s="33"/>
      <c r="P8" s="34"/>
      <c r="Q8" s="12"/>
      <c r="R8" s="12"/>
      <c r="S8" s="12"/>
    </row>
    <row r="9" spans="3:19" s="10" customFormat="1" ht="19.5" customHeight="1">
      <c r="C9" s="572"/>
      <c r="D9" s="595"/>
      <c r="E9" s="596"/>
      <c r="F9" s="596"/>
      <c r="G9" s="592"/>
      <c r="H9" s="592"/>
      <c r="I9" s="592"/>
      <c r="J9" s="592"/>
      <c r="K9" s="12"/>
      <c r="L9" s="12"/>
      <c r="M9" s="12"/>
      <c r="N9" s="12"/>
      <c r="O9" s="12"/>
      <c r="P9" s="12"/>
      <c r="Q9" s="12"/>
      <c r="R9" s="12"/>
      <c r="S9" s="12"/>
    </row>
    <row r="10" spans="3:19" s="9" customFormat="1" ht="34.5" customHeight="1">
      <c r="C10" s="27" t="s">
        <v>155</v>
      </c>
      <c r="D10" s="35" t="s">
        <v>37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17"/>
      <c r="L10" s="17"/>
      <c r="M10" s="17"/>
      <c r="N10" s="17"/>
      <c r="O10" s="17"/>
      <c r="P10" s="17"/>
      <c r="Q10" s="17"/>
      <c r="R10" s="17"/>
      <c r="S10" s="17"/>
    </row>
    <row r="11" spans="3:19" s="9" customFormat="1" ht="32.25" customHeight="1">
      <c r="C11" s="27" t="s">
        <v>156</v>
      </c>
      <c r="D11" s="35" t="s">
        <v>38</v>
      </c>
      <c r="E11" s="427">
        <v>822374</v>
      </c>
      <c r="F11" s="36">
        <v>500000</v>
      </c>
      <c r="G11" s="36">
        <v>125000</v>
      </c>
      <c r="H11" s="36">
        <v>250000</v>
      </c>
      <c r="I11" s="36">
        <v>375000</v>
      </c>
      <c r="J11" s="36">
        <v>500000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3:19" s="9" customFormat="1" ht="33.75" customHeight="1">
      <c r="C12" s="27" t="s">
        <v>157</v>
      </c>
      <c r="D12" s="35" t="s">
        <v>39</v>
      </c>
      <c r="E12" s="36">
        <v>20000</v>
      </c>
      <c r="F12" s="36">
        <v>150000</v>
      </c>
      <c r="G12" s="36">
        <v>0</v>
      </c>
      <c r="H12" s="36">
        <v>50000</v>
      </c>
      <c r="I12" s="36">
        <v>100000</v>
      </c>
      <c r="J12" s="36">
        <v>150000</v>
      </c>
      <c r="K12" s="17"/>
      <c r="L12" s="17"/>
      <c r="M12" s="17"/>
      <c r="N12" s="17"/>
      <c r="O12" s="17"/>
      <c r="P12" s="17"/>
      <c r="Q12" s="17"/>
      <c r="R12" s="17"/>
      <c r="S12" s="17"/>
    </row>
    <row r="13" spans="3:19" s="9" customFormat="1" ht="33" customHeight="1">
      <c r="C13" s="27" t="s">
        <v>158</v>
      </c>
      <c r="D13" s="35" t="s">
        <v>40</v>
      </c>
      <c r="E13" s="36">
        <v>0</v>
      </c>
      <c r="F13" s="36">
        <v>200000</v>
      </c>
      <c r="G13" s="36">
        <v>50000</v>
      </c>
      <c r="H13" s="36">
        <v>100000</v>
      </c>
      <c r="I13" s="36">
        <v>150000</v>
      </c>
      <c r="J13" s="36">
        <v>200000</v>
      </c>
      <c r="K13" s="17"/>
      <c r="L13" s="17"/>
      <c r="M13" s="17"/>
      <c r="N13" s="17"/>
      <c r="O13" s="17"/>
      <c r="P13" s="17"/>
      <c r="Q13" s="17"/>
      <c r="R13" s="17"/>
      <c r="S13" s="17"/>
    </row>
    <row r="14" spans="3:19" s="9" customFormat="1" ht="34.5" customHeight="1">
      <c r="C14" s="27" t="s">
        <v>159</v>
      </c>
      <c r="D14" s="35" t="s">
        <v>128</v>
      </c>
      <c r="E14" s="36">
        <v>800000</v>
      </c>
      <c r="F14" s="36">
        <v>850000</v>
      </c>
      <c r="G14" s="36">
        <v>200000</v>
      </c>
      <c r="H14" s="36">
        <v>400000</v>
      </c>
      <c r="I14" s="36">
        <v>600000</v>
      </c>
      <c r="J14" s="36">
        <v>850000</v>
      </c>
      <c r="K14" s="17"/>
      <c r="L14" s="17"/>
      <c r="M14" s="17"/>
      <c r="N14" s="17"/>
      <c r="O14" s="17"/>
      <c r="P14" s="17"/>
      <c r="Q14" s="17"/>
      <c r="R14" s="17"/>
      <c r="S14" s="17"/>
    </row>
    <row r="15" spans="3:19" s="9" customFormat="1" ht="34.5" customHeight="1">
      <c r="C15" s="27" t="s">
        <v>160</v>
      </c>
      <c r="D15" s="35" t="s">
        <v>41</v>
      </c>
      <c r="E15" s="36">
        <v>1000000</v>
      </c>
      <c r="F15" s="36">
        <v>1000000</v>
      </c>
      <c r="G15" s="36">
        <v>250000</v>
      </c>
      <c r="H15" s="36">
        <v>500000</v>
      </c>
      <c r="I15" s="36">
        <v>750000</v>
      </c>
      <c r="J15" s="36">
        <v>1000000</v>
      </c>
      <c r="K15" s="17"/>
      <c r="L15" s="17"/>
      <c r="M15" s="17"/>
      <c r="N15" s="17"/>
      <c r="O15" s="17"/>
      <c r="P15" s="17"/>
      <c r="Q15" s="17"/>
      <c r="R15" s="17"/>
      <c r="S15" s="17"/>
    </row>
    <row r="16" spans="3:19" s="9" customFormat="1" ht="34.5" customHeight="1">
      <c r="C16" s="27" t="s">
        <v>161</v>
      </c>
      <c r="D16" s="35" t="s">
        <v>31</v>
      </c>
      <c r="E16" s="36">
        <v>500000</v>
      </c>
      <c r="F16" s="36">
        <v>500000</v>
      </c>
      <c r="G16" s="36">
        <v>125000</v>
      </c>
      <c r="H16" s="36">
        <v>250000</v>
      </c>
      <c r="I16" s="36">
        <v>375000</v>
      </c>
      <c r="J16" s="36">
        <v>500000</v>
      </c>
      <c r="K16" s="17"/>
      <c r="L16" s="17"/>
      <c r="M16" s="17"/>
      <c r="N16" s="17"/>
      <c r="O16" s="17"/>
      <c r="P16" s="17"/>
      <c r="Q16" s="17"/>
      <c r="R16" s="17"/>
      <c r="S16" s="17"/>
    </row>
    <row r="19" spans="4:10" ht="20.25" customHeight="1">
      <c r="D19" s="18"/>
      <c r="E19" s="3"/>
      <c r="F19" s="3"/>
      <c r="G19" s="3"/>
      <c r="H19" s="3"/>
      <c r="I19" s="3"/>
      <c r="J19" s="3"/>
    </row>
  </sheetData>
  <sheetProtection/>
  <mergeCells count="9">
    <mergeCell ref="I8:I9"/>
    <mergeCell ref="J8:J9"/>
    <mergeCell ref="C5:J5"/>
    <mergeCell ref="C8:C9"/>
    <mergeCell ref="D8:D9"/>
    <mergeCell ref="E8:E9"/>
    <mergeCell ref="F8:F9"/>
    <mergeCell ref="G8:G9"/>
    <mergeCell ref="H8:H9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0">
      <selection activeCell="A27" sqref="A27:E27"/>
    </sheetView>
  </sheetViews>
  <sheetFormatPr defaultColWidth="9.140625" defaultRowHeight="12.75"/>
  <cols>
    <col min="1" max="1" width="25.28125" style="0" customWidth="1"/>
    <col min="2" max="2" width="22.421875" style="0" customWidth="1"/>
    <col min="3" max="3" width="24.421875" style="0" customWidth="1"/>
    <col min="4" max="4" width="31.7109375" style="0" customWidth="1"/>
    <col min="5" max="5" width="29.8515625" style="0" customWidth="1"/>
  </cols>
  <sheetData>
    <row r="1" ht="12.75">
      <c r="E1" t="s">
        <v>697</v>
      </c>
    </row>
    <row r="2" ht="12.75">
      <c r="A2" s="235"/>
    </row>
    <row r="3" spans="1:5" ht="20.25">
      <c r="A3" s="598" t="s">
        <v>732</v>
      </c>
      <c r="B3" s="598"/>
      <c r="C3" s="598"/>
      <c r="D3" s="598"/>
      <c r="E3" s="598"/>
    </row>
    <row r="4" spans="1:5" ht="14.25" customHeight="1">
      <c r="A4" s="227"/>
      <c r="B4" s="227"/>
      <c r="C4" s="227"/>
      <c r="D4" s="227"/>
      <c r="E4" s="227"/>
    </row>
    <row r="5" spans="1:5" ht="12.75" customHeight="1">
      <c r="A5" s="600" t="s">
        <v>733</v>
      </c>
      <c r="B5" s="601" t="s">
        <v>698</v>
      </c>
      <c r="C5" s="601" t="s">
        <v>699</v>
      </c>
      <c r="D5" s="601" t="s">
        <v>700</v>
      </c>
      <c r="E5" s="601" t="s">
        <v>701</v>
      </c>
    </row>
    <row r="6" spans="1:5" ht="24" customHeight="1">
      <c r="A6" s="607"/>
      <c r="B6" s="603"/>
      <c r="C6" s="603"/>
      <c r="D6" s="603"/>
      <c r="E6" s="603"/>
    </row>
    <row r="7" spans="1:5" ht="14.25">
      <c r="A7" s="228" t="s">
        <v>181</v>
      </c>
      <c r="B7" s="234">
        <v>319</v>
      </c>
      <c r="C7" s="234">
        <v>191</v>
      </c>
      <c r="D7" s="234">
        <v>190</v>
      </c>
      <c r="E7" s="409">
        <v>1</v>
      </c>
    </row>
    <row r="8" spans="1:5" ht="14.25">
      <c r="A8" s="228" t="s">
        <v>182</v>
      </c>
      <c r="B8" s="234">
        <v>319</v>
      </c>
      <c r="C8" s="234">
        <v>191</v>
      </c>
      <c r="D8" s="234">
        <v>190</v>
      </c>
      <c r="E8" s="409">
        <v>1</v>
      </c>
    </row>
    <row r="9" spans="1:5" ht="14.25">
      <c r="A9" s="228" t="s">
        <v>183</v>
      </c>
      <c r="B9" s="234">
        <v>319</v>
      </c>
      <c r="C9" s="234">
        <v>191</v>
      </c>
      <c r="D9" s="234">
        <v>190</v>
      </c>
      <c r="E9" s="409">
        <v>1</v>
      </c>
    </row>
    <row r="10" spans="1:5" ht="14.25">
      <c r="A10" s="228" t="s">
        <v>184</v>
      </c>
      <c r="B10" s="234">
        <v>319</v>
      </c>
      <c r="C10" s="234">
        <v>191</v>
      </c>
      <c r="D10" s="234">
        <v>190</v>
      </c>
      <c r="E10" s="409">
        <v>1</v>
      </c>
    </row>
    <row r="11" spans="1:5" ht="14.25">
      <c r="A11" s="228" t="s">
        <v>185</v>
      </c>
      <c r="B11" s="234">
        <v>319</v>
      </c>
      <c r="C11" s="234">
        <v>190</v>
      </c>
      <c r="D11" s="234">
        <v>188</v>
      </c>
      <c r="E11" s="409">
        <v>2</v>
      </c>
    </row>
    <row r="12" spans="1:5" ht="14.25">
      <c r="A12" s="228" t="s">
        <v>186</v>
      </c>
      <c r="B12" s="234">
        <v>319</v>
      </c>
      <c r="C12" s="234">
        <v>190</v>
      </c>
      <c r="D12" s="234">
        <v>189</v>
      </c>
      <c r="E12" s="409">
        <v>1</v>
      </c>
    </row>
    <row r="13" spans="1:5" ht="14.25">
      <c r="A13" s="228" t="s">
        <v>187</v>
      </c>
      <c r="B13" s="234">
        <v>319</v>
      </c>
      <c r="C13" s="234">
        <v>191</v>
      </c>
      <c r="D13" s="234">
        <v>189</v>
      </c>
      <c r="E13" s="409">
        <v>2</v>
      </c>
    </row>
    <row r="14" spans="1:5" ht="14.25">
      <c r="A14" s="228" t="s">
        <v>188</v>
      </c>
      <c r="B14" s="234">
        <v>319</v>
      </c>
      <c r="C14" s="234">
        <v>191</v>
      </c>
      <c r="D14" s="234">
        <v>189</v>
      </c>
      <c r="E14" s="409">
        <v>2</v>
      </c>
    </row>
    <row r="15" spans="1:5" ht="14.25">
      <c r="A15" s="228" t="s">
        <v>189</v>
      </c>
      <c r="B15" s="234">
        <v>319</v>
      </c>
      <c r="C15" s="234">
        <v>189</v>
      </c>
      <c r="D15" s="234">
        <v>187</v>
      </c>
      <c r="E15" s="409">
        <v>2</v>
      </c>
    </row>
    <row r="16" spans="1:5" ht="14.25">
      <c r="A16" s="228" t="s">
        <v>190</v>
      </c>
      <c r="B16" s="234">
        <v>319</v>
      </c>
      <c r="C16" s="234">
        <v>190</v>
      </c>
      <c r="D16" s="234">
        <v>188</v>
      </c>
      <c r="E16" s="409">
        <v>2</v>
      </c>
    </row>
    <row r="17" spans="1:5" ht="14.25">
      <c r="A17" s="228" t="s">
        <v>191</v>
      </c>
      <c r="B17" s="234">
        <v>319</v>
      </c>
      <c r="C17" s="234">
        <v>189</v>
      </c>
      <c r="D17" s="234">
        <v>187</v>
      </c>
      <c r="E17" s="409">
        <v>2</v>
      </c>
    </row>
    <row r="18" spans="1:5" ht="14.25">
      <c r="A18" s="228" t="s">
        <v>192</v>
      </c>
      <c r="B18" s="234">
        <v>319</v>
      </c>
      <c r="C18" s="234">
        <v>189</v>
      </c>
      <c r="D18" s="234">
        <v>187</v>
      </c>
      <c r="E18" s="409">
        <v>2</v>
      </c>
    </row>
    <row r="19" spans="1:5" ht="14.25">
      <c r="A19" s="228"/>
      <c r="B19" s="234"/>
      <c r="C19" s="234"/>
      <c r="D19" s="234"/>
      <c r="E19" s="410"/>
    </row>
    <row r="20" spans="1:5" ht="14.25">
      <c r="A20" s="230" t="s">
        <v>25</v>
      </c>
      <c r="B20" s="234">
        <v>319</v>
      </c>
      <c r="C20" s="411">
        <v>189</v>
      </c>
      <c r="D20" s="234">
        <v>187</v>
      </c>
      <c r="E20" s="409">
        <v>2</v>
      </c>
    </row>
    <row r="21" spans="1:5" ht="12.75">
      <c r="A21" s="597"/>
      <c r="B21" s="597"/>
      <c r="C21" s="597"/>
      <c r="D21" s="597"/>
      <c r="E21" s="597"/>
    </row>
    <row r="22" spans="1:5" ht="12.75">
      <c r="A22" s="231"/>
      <c r="B22" s="231"/>
      <c r="C22" s="231"/>
      <c r="D22" s="68"/>
      <c r="E22" s="68"/>
    </row>
    <row r="23" spans="1:5" ht="12.75">
      <c r="A23" s="68"/>
      <c r="B23" s="68"/>
      <c r="C23" s="68"/>
      <c r="D23" s="68"/>
      <c r="E23" s="68"/>
    </row>
    <row r="24" spans="1:5" ht="12.75">
      <c r="A24" s="68"/>
      <c r="B24" s="68"/>
      <c r="C24" s="68"/>
      <c r="D24" s="68"/>
      <c r="E24" s="68"/>
    </row>
    <row r="25" spans="1:5" ht="12.75">
      <c r="A25" s="68"/>
      <c r="B25" s="68"/>
      <c r="C25" s="68"/>
      <c r="D25" s="68"/>
      <c r="E25" s="68"/>
    </row>
    <row r="26" spans="1:5" ht="12.75">
      <c r="A26" s="68"/>
      <c r="B26" s="68"/>
      <c r="C26" s="68"/>
      <c r="D26" s="68"/>
      <c r="E26" s="68"/>
    </row>
    <row r="27" spans="1:5" ht="20.25">
      <c r="A27" s="598" t="s">
        <v>845</v>
      </c>
      <c r="B27" s="599"/>
      <c r="C27" s="599"/>
      <c r="D27" s="599"/>
      <c r="E27" s="599"/>
    </row>
    <row r="28" spans="1:5" ht="14.25">
      <c r="A28" s="232"/>
      <c r="B28" s="233"/>
      <c r="C28" s="233"/>
      <c r="D28" s="233"/>
      <c r="E28" s="233"/>
    </row>
    <row r="29" spans="1:5" ht="12.75" customHeight="1">
      <c r="A29" s="600" t="s">
        <v>844</v>
      </c>
      <c r="B29" s="601" t="s">
        <v>698</v>
      </c>
      <c r="C29" s="601" t="s">
        <v>702</v>
      </c>
      <c r="D29" s="601" t="s">
        <v>703</v>
      </c>
      <c r="E29" s="604" t="s">
        <v>704</v>
      </c>
    </row>
    <row r="30" spans="1:5" ht="12.75">
      <c r="A30" s="600"/>
      <c r="B30" s="602"/>
      <c r="C30" s="602"/>
      <c r="D30" s="602"/>
      <c r="E30" s="605"/>
    </row>
    <row r="31" spans="1:5" ht="12.75">
      <c r="A31" s="600"/>
      <c r="B31" s="603"/>
      <c r="C31" s="603"/>
      <c r="D31" s="603"/>
      <c r="E31" s="606"/>
    </row>
    <row r="32" spans="1:5" ht="14.25">
      <c r="A32" s="228" t="s">
        <v>181</v>
      </c>
      <c r="B32" s="234">
        <v>319</v>
      </c>
      <c r="C32" s="234">
        <v>187</v>
      </c>
      <c r="D32" s="234">
        <v>185</v>
      </c>
      <c r="E32" s="384">
        <v>2</v>
      </c>
    </row>
    <row r="33" spans="1:5" ht="14.25">
      <c r="A33" s="228" t="s">
        <v>182</v>
      </c>
      <c r="B33" s="234">
        <v>319</v>
      </c>
      <c r="C33" s="234">
        <v>186</v>
      </c>
      <c r="D33" s="234">
        <v>184</v>
      </c>
      <c r="E33" s="384">
        <v>2</v>
      </c>
    </row>
    <row r="34" spans="1:5" ht="14.25">
      <c r="A34" s="228" t="s">
        <v>183</v>
      </c>
      <c r="B34" s="234">
        <v>319</v>
      </c>
      <c r="C34" s="234">
        <v>183</v>
      </c>
      <c r="D34" s="234">
        <v>181</v>
      </c>
      <c r="E34" s="384">
        <v>2</v>
      </c>
    </row>
    <row r="35" spans="1:5" ht="14.25">
      <c r="A35" s="228" t="s">
        <v>184</v>
      </c>
      <c r="B35" s="234">
        <v>319</v>
      </c>
      <c r="C35" s="234">
        <v>183</v>
      </c>
      <c r="D35" s="234">
        <v>181</v>
      </c>
      <c r="E35" s="384">
        <v>2</v>
      </c>
    </row>
    <row r="36" spans="1:5" ht="14.25">
      <c r="A36" s="228" t="s">
        <v>185</v>
      </c>
      <c r="B36" s="234">
        <v>319</v>
      </c>
      <c r="C36" s="234">
        <v>183</v>
      </c>
      <c r="D36" s="234">
        <v>181</v>
      </c>
      <c r="E36" s="384">
        <v>2</v>
      </c>
    </row>
    <row r="37" spans="1:5" ht="14.25">
      <c r="A37" s="228" t="s">
        <v>186</v>
      </c>
      <c r="B37" s="234">
        <v>319</v>
      </c>
      <c r="C37" s="234">
        <v>183</v>
      </c>
      <c r="D37" s="234">
        <v>181</v>
      </c>
      <c r="E37" s="384">
        <v>2</v>
      </c>
    </row>
    <row r="38" spans="1:5" ht="14.25">
      <c r="A38" s="228" t="s">
        <v>187</v>
      </c>
      <c r="B38" s="234">
        <v>319</v>
      </c>
      <c r="C38" s="234">
        <v>182</v>
      </c>
      <c r="D38" s="234">
        <v>180</v>
      </c>
      <c r="E38" s="384">
        <v>2</v>
      </c>
    </row>
    <row r="39" spans="1:5" ht="14.25">
      <c r="A39" s="228" t="s">
        <v>188</v>
      </c>
      <c r="B39" s="234">
        <v>319</v>
      </c>
      <c r="C39" s="234">
        <v>182</v>
      </c>
      <c r="D39" s="234">
        <v>180</v>
      </c>
      <c r="E39" s="384">
        <v>2</v>
      </c>
    </row>
    <row r="40" spans="1:5" ht="14.25">
      <c r="A40" s="228" t="s">
        <v>189</v>
      </c>
      <c r="B40" s="234">
        <v>319</v>
      </c>
      <c r="C40" s="234">
        <v>182</v>
      </c>
      <c r="D40" s="234">
        <v>180</v>
      </c>
      <c r="E40" s="384">
        <v>2</v>
      </c>
    </row>
    <row r="41" spans="1:6" ht="14.25">
      <c r="A41" s="228" t="s">
        <v>190</v>
      </c>
      <c r="B41" s="234">
        <v>319</v>
      </c>
      <c r="C41" s="234">
        <v>180</v>
      </c>
      <c r="D41" s="234">
        <v>178</v>
      </c>
      <c r="E41" s="384">
        <v>2</v>
      </c>
      <c r="F41" s="279"/>
    </row>
    <row r="42" spans="1:6" ht="14.25">
      <c r="A42" s="228" t="s">
        <v>191</v>
      </c>
      <c r="B42" s="234">
        <v>319</v>
      </c>
      <c r="C42" s="234">
        <v>180</v>
      </c>
      <c r="D42" s="234">
        <v>178</v>
      </c>
      <c r="E42" s="384">
        <v>2</v>
      </c>
      <c r="F42" s="279"/>
    </row>
    <row r="43" spans="1:6" ht="14.25">
      <c r="A43" s="228" t="s">
        <v>192</v>
      </c>
      <c r="B43" s="234">
        <v>319</v>
      </c>
      <c r="C43" s="234">
        <v>180</v>
      </c>
      <c r="D43" s="234">
        <v>178</v>
      </c>
      <c r="E43" s="384">
        <v>2</v>
      </c>
      <c r="F43" s="383"/>
    </row>
    <row r="44" spans="1:6" ht="14.25">
      <c r="A44" s="228"/>
      <c r="B44" s="234"/>
      <c r="C44" s="229"/>
      <c r="D44" s="385"/>
      <c r="E44" s="386"/>
      <c r="F44" s="279"/>
    </row>
    <row r="45" spans="1:6" ht="14.25">
      <c r="A45" s="230" t="s">
        <v>25</v>
      </c>
      <c r="B45" s="234">
        <v>319</v>
      </c>
      <c r="C45" s="234">
        <v>180</v>
      </c>
      <c r="D45" s="234">
        <v>178</v>
      </c>
      <c r="E45" s="384">
        <v>2</v>
      </c>
      <c r="F45" s="279"/>
    </row>
    <row r="47" ht="12.75">
      <c r="A47" s="235" t="s">
        <v>782</v>
      </c>
    </row>
  </sheetData>
  <sheetProtection/>
  <mergeCells count="13">
    <mergeCell ref="A3:E3"/>
    <mergeCell ref="A5:A6"/>
    <mergeCell ref="B5:B6"/>
    <mergeCell ref="C5:C6"/>
    <mergeCell ref="D5:D6"/>
    <mergeCell ref="E5:E6"/>
    <mergeCell ref="A21:E21"/>
    <mergeCell ref="A27:E27"/>
    <mergeCell ref="A29:A31"/>
    <mergeCell ref="B29:B31"/>
    <mergeCell ref="C29:C31"/>
    <mergeCell ref="D29:D31"/>
    <mergeCell ref="E29:E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2.57421875" style="0" customWidth="1"/>
    <col min="2" max="2" width="7.140625" style="0" customWidth="1"/>
    <col min="3" max="4" width="15.00390625" style="0" customWidth="1"/>
    <col min="5" max="5" width="9.8515625" style="0" customWidth="1"/>
    <col min="6" max="6" width="13.57421875" style="0" customWidth="1"/>
    <col min="7" max="7" width="13.140625" style="0" customWidth="1"/>
    <col min="8" max="8" width="11.57421875" style="0" customWidth="1"/>
    <col min="9" max="9" width="8.421875" style="0" customWidth="1"/>
    <col min="10" max="10" width="7.140625" style="0" customWidth="1"/>
    <col min="11" max="11" width="6.140625" style="0" customWidth="1"/>
    <col min="12" max="12" width="6.57421875" style="0" customWidth="1"/>
    <col min="13" max="13" width="7.8515625" style="0" customWidth="1"/>
    <col min="14" max="14" width="11.7109375" style="0" customWidth="1"/>
    <col min="15" max="15" width="13.00390625" style="0" customWidth="1"/>
    <col min="16" max="16" width="13.421875" style="0" customWidth="1"/>
    <col min="17" max="17" width="14.57421875" style="0" customWidth="1"/>
  </cols>
  <sheetData>
    <row r="2" spans="1:16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321" t="s">
        <v>372</v>
      </c>
      <c r="P2" s="322"/>
    </row>
    <row r="3" spans="1:16" ht="12.7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322"/>
    </row>
    <row r="4" spans="1:16" ht="12.75">
      <c r="A4" s="618" t="s">
        <v>846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323"/>
    </row>
    <row r="5" spans="1:16" ht="6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323"/>
    </row>
    <row r="6" spans="1:17" ht="13.5" customHeight="1">
      <c r="A6" s="608" t="s">
        <v>851</v>
      </c>
      <c r="B6" s="609" t="s">
        <v>25</v>
      </c>
      <c r="C6" s="609"/>
      <c r="D6" s="609"/>
      <c r="E6" s="610" t="s">
        <v>705</v>
      </c>
      <c r="F6" s="610"/>
      <c r="G6" s="610"/>
      <c r="H6" s="610"/>
      <c r="I6" s="611" t="s">
        <v>706</v>
      </c>
      <c r="J6" s="611"/>
      <c r="K6" s="611"/>
      <c r="L6" s="611"/>
      <c r="M6" s="620" t="s">
        <v>707</v>
      </c>
      <c r="N6" s="620"/>
      <c r="O6" s="620"/>
      <c r="P6" s="620"/>
      <c r="Q6" s="620"/>
    </row>
    <row r="7" spans="1:16" ht="12.75" customHeight="1">
      <c r="A7" s="608"/>
      <c r="B7" s="612" t="s">
        <v>708</v>
      </c>
      <c r="C7" s="612" t="s">
        <v>734</v>
      </c>
      <c r="D7" s="612" t="s">
        <v>709</v>
      </c>
      <c r="E7" s="612" t="s">
        <v>708</v>
      </c>
      <c r="F7" s="612" t="s">
        <v>735</v>
      </c>
      <c r="G7" s="612" t="s">
        <v>736</v>
      </c>
      <c r="H7" s="612" t="s">
        <v>709</v>
      </c>
      <c r="I7" s="608" t="s">
        <v>708</v>
      </c>
      <c r="J7" s="608" t="s">
        <v>735</v>
      </c>
      <c r="K7" s="608" t="s">
        <v>736</v>
      </c>
      <c r="L7" s="608" t="s">
        <v>709</v>
      </c>
      <c r="M7" s="622" t="s">
        <v>708</v>
      </c>
      <c r="N7" s="615" t="s">
        <v>735</v>
      </c>
      <c r="O7" s="621" t="s">
        <v>736</v>
      </c>
      <c r="P7" s="615" t="s">
        <v>709</v>
      </c>
    </row>
    <row r="8" spans="1:16" ht="22.5" customHeight="1">
      <c r="A8" s="608"/>
      <c r="B8" s="613"/>
      <c r="C8" s="615"/>
      <c r="D8" s="613"/>
      <c r="E8" s="613"/>
      <c r="F8" s="613"/>
      <c r="G8" s="613"/>
      <c r="H8" s="613"/>
      <c r="I8" s="608"/>
      <c r="J8" s="608"/>
      <c r="K8" s="608"/>
      <c r="L8" s="608"/>
      <c r="M8" s="623"/>
      <c r="N8" s="613"/>
      <c r="O8" s="617"/>
      <c r="P8" s="613"/>
    </row>
    <row r="9" spans="1:16" ht="24">
      <c r="A9" s="324" t="s">
        <v>181</v>
      </c>
      <c r="B9" s="448">
        <v>191</v>
      </c>
      <c r="C9" s="449">
        <v>16743935.81</v>
      </c>
      <c r="D9" s="445">
        <f>C9/B9</f>
        <v>87664.58539267015</v>
      </c>
      <c r="E9" s="335">
        <v>189</v>
      </c>
      <c r="F9" s="337">
        <v>16299372.8</v>
      </c>
      <c r="G9" s="335">
        <v>15275474.4</v>
      </c>
      <c r="H9" s="339">
        <f>G9/E9</f>
        <v>80822.61587301588</v>
      </c>
      <c r="I9" s="334" t="s">
        <v>760</v>
      </c>
      <c r="J9" s="335" t="s">
        <v>760</v>
      </c>
      <c r="K9" s="335" t="s">
        <v>760</v>
      </c>
      <c r="L9" s="335" t="s">
        <v>760</v>
      </c>
      <c r="M9" s="336">
        <v>2</v>
      </c>
      <c r="N9" s="338">
        <v>444563</v>
      </c>
      <c r="O9" s="336">
        <v>406339.92</v>
      </c>
      <c r="P9" s="340">
        <f>O9/M9</f>
        <v>203169.96</v>
      </c>
    </row>
    <row r="10" spans="1:16" ht="24">
      <c r="A10" s="324" t="s">
        <v>182</v>
      </c>
      <c r="B10" s="448">
        <v>191</v>
      </c>
      <c r="C10" s="449">
        <v>16468961.47</v>
      </c>
      <c r="D10" s="445">
        <f aca="true" t="shared" si="0" ref="D10:D20">C10/B10</f>
        <v>86224.92916230367</v>
      </c>
      <c r="E10" s="335">
        <v>189</v>
      </c>
      <c r="F10" s="337">
        <v>16028656.46</v>
      </c>
      <c r="G10" s="335">
        <v>14962799.89</v>
      </c>
      <c r="H10" s="339">
        <f aca="true" t="shared" si="1" ref="H10:H20">G10/E10</f>
        <v>79168.25338624339</v>
      </c>
      <c r="I10" s="334" t="s">
        <v>760</v>
      </c>
      <c r="J10" s="335" t="s">
        <v>760</v>
      </c>
      <c r="K10" s="335" t="s">
        <v>760</v>
      </c>
      <c r="L10" s="335" t="s">
        <v>760</v>
      </c>
      <c r="M10" s="336">
        <v>2</v>
      </c>
      <c r="N10" s="338">
        <v>440304.94</v>
      </c>
      <c r="O10" s="336">
        <v>402082</v>
      </c>
      <c r="P10" s="340">
        <f aca="true" t="shared" si="2" ref="P10:P20">O10/M10</f>
        <v>201041</v>
      </c>
    </row>
    <row r="11" spans="1:16" ht="15">
      <c r="A11" s="324" t="s">
        <v>183</v>
      </c>
      <c r="B11" s="448">
        <v>191</v>
      </c>
      <c r="C11" s="450">
        <v>17342627.82</v>
      </c>
      <c r="D11" s="445">
        <f t="shared" si="0"/>
        <v>90799.09853403142</v>
      </c>
      <c r="E11" s="335">
        <v>189</v>
      </c>
      <c r="F11" s="337">
        <v>16852541.03</v>
      </c>
      <c r="G11" s="335">
        <v>15649892.1</v>
      </c>
      <c r="H11" s="339">
        <f t="shared" si="1"/>
        <v>82803.6619047619</v>
      </c>
      <c r="I11" s="334" t="s">
        <v>760</v>
      </c>
      <c r="J11" s="335" t="s">
        <v>760</v>
      </c>
      <c r="K11" s="335" t="s">
        <v>760</v>
      </c>
      <c r="L11" s="335" t="s">
        <v>760</v>
      </c>
      <c r="M11" s="336">
        <v>2</v>
      </c>
      <c r="N11" s="338">
        <v>490086.77</v>
      </c>
      <c r="O11" s="336">
        <v>444065.94</v>
      </c>
      <c r="P11" s="340">
        <f t="shared" si="2"/>
        <v>222032.97</v>
      </c>
    </row>
    <row r="12" spans="1:16" ht="24">
      <c r="A12" s="324" t="s">
        <v>184</v>
      </c>
      <c r="B12" s="448">
        <v>191</v>
      </c>
      <c r="C12" s="449">
        <v>16148629.73</v>
      </c>
      <c r="D12" s="445">
        <f t="shared" si="0"/>
        <v>84547.79963350785</v>
      </c>
      <c r="E12" s="335">
        <v>189</v>
      </c>
      <c r="F12" s="337">
        <v>15705718.81</v>
      </c>
      <c r="G12" s="335">
        <v>14560534.3</v>
      </c>
      <c r="H12" s="339">
        <f t="shared" si="1"/>
        <v>77039.86402116403</v>
      </c>
      <c r="I12" s="334" t="s">
        <v>760</v>
      </c>
      <c r="J12" s="335" t="s">
        <v>760</v>
      </c>
      <c r="K12" s="335" t="s">
        <v>760</v>
      </c>
      <c r="L12" s="335" t="s">
        <v>760</v>
      </c>
      <c r="M12" s="336">
        <v>2</v>
      </c>
      <c r="N12" s="338">
        <v>442910.89</v>
      </c>
      <c r="O12" s="336">
        <v>402675.97</v>
      </c>
      <c r="P12" s="340">
        <f t="shared" si="2"/>
        <v>201337.985</v>
      </c>
    </row>
    <row r="13" spans="1:16" ht="24">
      <c r="A13" s="324" t="s">
        <v>185</v>
      </c>
      <c r="B13" s="448">
        <v>191</v>
      </c>
      <c r="C13" s="449">
        <v>17449912.35</v>
      </c>
      <c r="D13" s="445">
        <f t="shared" si="0"/>
        <v>91360.79764397907</v>
      </c>
      <c r="E13" s="335">
        <v>189</v>
      </c>
      <c r="F13" s="337">
        <v>17075787.49</v>
      </c>
      <c r="G13" s="335">
        <v>15872527.28</v>
      </c>
      <c r="H13" s="339">
        <f t="shared" si="1"/>
        <v>83981.62582010582</v>
      </c>
      <c r="I13" s="334" t="s">
        <v>760</v>
      </c>
      <c r="J13" s="335" t="s">
        <v>760</v>
      </c>
      <c r="K13" s="335" t="s">
        <v>760</v>
      </c>
      <c r="L13" s="335" t="s">
        <v>760</v>
      </c>
      <c r="M13" s="336">
        <v>2</v>
      </c>
      <c r="N13" s="338">
        <v>424124.81</v>
      </c>
      <c r="O13" s="336">
        <v>391427.27</v>
      </c>
      <c r="P13" s="340">
        <f t="shared" si="2"/>
        <v>195713.635</v>
      </c>
    </row>
    <row r="14" spans="1:16" ht="24">
      <c r="A14" s="324" t="s">
        <v>186</v>
      </c>
      <c r="B14" s="448">
        <v>191</v>
      </c>
      <c r="C14" s="449">
        <v>16537781.24</v>
      </c>
      <c r="D14" s="445">
        <f t="shared" si="0"/>
        <v>86585.24209424084</v>
      </c>
      <c r="E14" s="335">
        <v>189</v>
      </c>
      <c r="F14" s="337">
        <v>16298034.35</v>
      </c>
      <c r="G14" s="335">
        <v>15258949.92</v>
      </c>
      <c r="H14" s="339">
        <f t="shared" si="1"/>
        <v>80735.18476190476</v>
      </c>
      <c r="I14" s="334" t="s">
        <v>760</v>
      </c>
      <c r="J14" s="335" t="s">
        <v>760</v>
      </c>
      <c r="K14" s="335" t="s">
        <v>760</v>
      </c>
      <c r="L14" s="335" t="s">
        <v>760</v>
      </c>
      <c r="M14" s="336">
        <v>2</v>
      </c>
      <c r="N14" s="338">
        <v>239746.85</v>
      </c>
      <c r="O14" s="336">
        <v>220987.99</v>
      </c>
      <c r="P14" s="340">
        <f t="shared" si="2"/>
        <v>110493.995</v>
      </c>
    </row>
    <row r="15" spans="1:16" ht="24">
      <c r="A15" s="324" t="s">
        <v>187</v>
      </c>
      <c r="B15" s="448">
        <v>191</v>
      </c>
      <c r="C15" s="449">
        <v>15835118.41</v>
      </c>
      <c r="D15" s="445">
        <f t="shared" si="0"/>
        <v>82906.37910994765</v>
      </c>
      <c r="E15" s="335">
        <v>189</v>
      </c>
      <c r="F15" s="337">
        <v>15610690.13</v>
      </c>
      <c r="G15" s="335">
        <v>14490474.28</v>
      </c>
      <c r="H15" s="339">
        <f t="shared" si="1"/>
        <v>76669.17608465608</v>
      </c>
      <c r="I15" s="334" t="s">
        <v>760</v>
      </c>
      <c r="J15" s="335" t="s">
        <v>760</v>
      </c>
      <c r="K15" s="335" t="s">
        <v>760</v>
      </c>
      <c r="L15" s="335" t="s">
        <v>760</v>
      </c>
      <c r="M15" s="336">
        <v>2</v>
      </c>
      <c r="N15" s="338">
        <v>224428.27</v>
      </c>
      <c r="O15" s="336">
        <v>208861.17</v>
      </c>
      <c r="P15" s="340">
        <f t="shared" si="2"/>
        <v>104430.585</v>
      </c>
    </row>
    <row r="16" spans="1:16" ht="24">
      <c r="A16" s="324" t="s">
        <v>188</v>
      </c>
      <c r="B16" s="448">
        <v>191</v>
      </c>
      <c r="C16" s="449">
        <v>17327226.38</v>
      </c>
      <c r="D16" s="445">
        <f t="shared" si="0"/>
        <v>90718.46272251308</v>
      </c>
      <c r="E16" s="335">
        <v>189</v>
      </c>
      <c r="F16" s="337">
        <v>17071855.54</v>
      </c>
      <c r="G16" s="335">
        <v>15971550.33</v>
      </c>
      <c r="H16" s="339">
        <f t="shared" si="1"/>
        <v>84505.55730158731</v>
      </c>
      <c r="I16" s="334" t="s">
        <v>760</v>
      </c>
      <c r="J16" s="335" t="s">
        <v>760</v>
      </c>
      <c r="K16" s="335" t="s">
        <v>760</v>
      </c>
      <c r="L16" s="335" t="s">
        <v>760</v>
      </c>
      <c r="M16" s="336">
        <v>2</v>
      </c>
      <c r="N16" s="338">
        <v>255370.76</v>
      </c>
      <c r="O16" s="336">
        <v>231524.24</v>
      </c>
      <c r="P16" s="340">
        <f t="shared" si="2"/>
        <v>115762.12</v>
      </c>
    </row>
    <row r="17" spans="1:16" ht="24">
      <c r="A17" s="324" t="s">
        <v>189</v>
      </c>
      <c r="B17" s="448">
        <v>191</v>
      </c>
      <c r="C17" s="449">
        <v>16585064.73</v>
      </c>
      <c r="D17" s="445">
        <f t="shared" si="0"/>
        <v>86832.79963350785</v>
      </c>
      <c r="E17" s="335">
        <v>189</v>
      </c>
      <c r="F17" s="337">
        <v>16341053.88</v>
      </c>
      <c r="G17" s="335">
        <v>15242497.45</v>
      </c>
      <c r="H17" s="339">
        <f t="shared" si="1"/>
        <v>80648.13465608466</v>
      </c>
      <c r="I17" s="334" t="s">
        <v>760</v>
      </c>
      <c r="J17" s="335" t="s">
        <v>760</v>
      </c>
      <c r="K17" s="335" t="s">
        <v>760</v>
      </c>
      <c r="L17" s="335" t="s">
        <v>760</v>
      </c>
      <c r="M17" s="336">
        <v>2</v>
      </c>
      <c r="N17" s="338">
        <v>244010.82</v>
      </c>
      <c r="O17" s="336">
        <v>221108.7</v>
      </c>
      <c r="P17" s="340">
        <f t="shared" si="2"/>
        <v>110554.35</v>
      </c>
    </row>
    <row r="18" spans="1:16" ht="15">
      <c r="A18" s="324" t="s">
        <v>190</v>
      </c>
      <c r="B18" s="448">
        <v>191</v>
      </c>
      <c r="C18" s="451">
        <v>15835372.586340997</v>
      </c>
      <c r="D18" s="445">
        <f t="shared" si="0"/>
        <v>82907.70987613087</v>
      </c>
      <c r="E18" s="335">
        <v>189</v>
      </c>
      <c r="F18" s="337">
        <v>15600740.94</v>
      </c>
      <c r="G18" s="335">
        <v>14429198.8</v>
      </c>
      <c r="H18" s="339">
        <f t="shared" si="1"/>
        <v>76344.9671957672</v>
      </c>
      <c r="I18" s="334" t="s">
        <v>760</v>
      </c>
      <c r="J18" s="335" t="s">
        <v>760</v>
      </c>
      <c r="K18" s="335" t="s">
        <v>760</v>
      </c>
      <c r="L18" s="335" t="s">
        <v>760</v>
      </c>
      <c r="M18" s="336">
        <v>2</v>
      </c>
      <c r="N18" s="338">
        <v>230743.16</v>
      </c>
      <c r="O18" s="336">
        <v>208857.62</v>
      </c>
      <c r="P18" s="340">
        <f t="shared" si="2"/>
        <v>104428.81</v>
      </c>
    </row>
    <row r="19" spans="1:16" ht="15">
      <c r="A19" s="324" t="s">
        <v>191</v>
      </c>
      <c r="B19" s="448">
        <v>191</v>
      </c>
      <c r="C19" s="451">
        <v>16908332.167659998</v>
      </c>
      <c r="D19" s="445">
        <f t="shared" si="0"/>
        <v>88525.29930712041</v>
      </c>
      <c r="E19" s="335">
        <v>189</v>
      </c>
      <c r="F19" s="337">
        <v>16660968.94</v>
      </c>
      <c r="G19" s="335">
        <v>15450728.04</v>
      </c>
      <c r="H19" s="339">
        <f t="shared" si="1"/>
        <v>81749.8838095238</v>
      </c>
      <c r="I19" s="334" t="s">
        <v>760</v>
      </c>
      <c r="J19" s="335" t="s">
        <v>760</v>
      </c>
      <c r="K19" s="335" t="s">
        <v>760</v>
      </c>
      <c r="L19" s="335" t="s">
        <v>760</v>
      </c>
      <c r="M19" s="336">
        <v>2</v>
      </c>
      <c r="N19" s="338">
        <v>244537.46</v>
      </c>
      <c r="O19" s="336">
        <v>222651.92</v>
      </c>
      <c r="P19" s="340">
        <f t="shared" si="2"/>
        <v>111325.96</v>
      </c>
    </row>
    <row r="20" spans="1:16" ht="15">
      <c r="A20" s="324" t="s">
        <v>192</v>
      </c>
      <c r="B20" s="448">
        <v>191</v>
      </c>
      <c r="C20" s="451">
        <v>16817037</v>
      </c>
      <c r="D20" s="445">
        <f t="shared" si="0"/>
        <v>88047.31413612566</v>
      </c>
      <c r="E20" s="335">
        <v>189</v>
      </c>
      <c r="F20" s="337">
        <v>16101325.09</v>
      </c>
      <c r="G20" s="335">
        <v>14930171.89</v>
      </c>
      <c r="H20" s="339">
        <f t="shared" si="1"/>
        <v>78995.61846560847</v>
      </c>
      <c r="I20" s="334" t="s">
        <v>760</v>
      </c>
      <c r="J20" s="335" t="s">
        <v>760</v>
      </c>
      <c r="K20" s="335" t="s">
        <v>760</v>
      </c>
      <c r="L20" s="335" t="s">
        <v>760</v>
      </c>
      <c r="M20" s="336">
        <v>2</v>
      </c>
      <c r="N20" s="338">
        <v>244537.46</v>
      </c>
      <c r="O20" s="336">
        <v>222651.92</v>
      </c>
      <c r="P20" s="340">
        <f t="shared" si="2"/>
        <v>111325.96</v>
      </c>
    </row>
    <row r="21" spans="1:16" ht="15">
      <c r="A21" s="324" t="s">
        <v>25</v>
      </c>
      <c r="B21" s="448">
        <f aca="true" t="shared" si="3" ref="B21:H21">SUM(B9:B20)</f>
        <v>2292</v>
      </c>
      <c r="C21" s="452">
        <f>SUM(C9:C20)</f>
        <v>199999999.694001</v>
      </c>
      <c r="D21" s="446">
        <f t="shared" si="3"/>
        <v>1047120.4172460786</v>
      </c>
      <c r="E21" s="336">
        <f t="shared" si="3"/>
        <v>2268</v>
      </c>
      <c r="F21" s="336">
        <f>SUM(F9:F20)</f>
        <v>195646745.45999998</v>
      </c>
      <c r="G21" s="336">
        <f>SUM(G9:G20)</f>
        <v>182094798.68</v>
      </c>
      <c r="H21" s="336">
        <f t="shared" si="3"/>
        <v>963464.5432804233</v>
      </c>
      <c r="I21" s="336" t="s">
        <v>760</v>
      </c>
      <c r="J21" s="336" t="s">
        <v>760</v>
      </c>
      <c r="K21" s="336" t="s">
        <v>760</v>
      </c>
      <c r="L21" s="336" t="s">
        <v>760</v>
      </c>
      <c r="M21" s="336">
        <f>SUM(M9:M20)</f>
        <v>24</v>
      </c>
      <c r="N21" s="336">
        <f>SUM(N9:N20)</f>
        <v>3925365.19</v>
      </c>
      <c r="O21" s="336">
        <f>SUM(O9:O20)</f>
        <v>3583234.66</v>
      </c>
      <c r="P21" s="340">
        <f>SUM(P9:P20)</f>
        <v>1791617.33</v>
      </c>
    </row>
    <row r="22" spans="1:16" ht="12.75">
      <c r="A22" s="324" t="s">
        <v>193</v>
      </c>
      <c r="B22" s="336">
        <f aca="true" t="shared" si="4" ref="B22:H22">B21/12</f>
        <v>191</v>
      </c>
      <c r="C22" s="447">
        <f t="shared" si="4"/>
        <v>16666666.641166748</v>
      </c>
      <c r="D22" s="338">
        <f t="shared" si="4"/>
        <v>87260.03477050655</v>
      </c>
      <c r="E22" s="335">
        <f t="shared" si="4"/>
        <v>189</v>
      </c>
      <c r="F22" s="339">
        <f t="shared" si="4"/>
        <v>16303895.454999998</v>
      </c>
      <c r="G22" s="440">
        <f t="shared" si="4"/>
        <v>15174566.556666667</v>
      </c>
      <c r="H22" s="339">
        <f t="shared" si="4"/>
        <v>80288.71194003527</v>
      </c>
      <c r="I22" s="440" t="s">
        <v>760</v>
      </c>
      <c r="J22" s="440" t="s">
        <v>760</v>
      </c>
      <c r="K22" s="440" t="s">
        <v>760</v>
      </c>
      <c r="L22" s="440" t="s">
        <v>760</v>
      </c>
      <c r="M22" s="336">
        <f>M21/12</f>
        <v>2</v>
      </c>
      <c r="N22" s="338">
        <f>N21/12</f>
        <v>327113.7658333333</v>
      </c>
      <c r="O22" s="338">
        <f>O21/12</f>
        <v>298602.88833333337</v>
      </c>
      <c r="P22" s="340">
        <f>P21/12</f>
        <v>149301.44416666668</v>
      </c>
    </row>
    <row r="23" spans="1:16" ht="12.75">
      <c r="A23" s="614" t="s">
        <v>847</v>
      </c>
      <c r="B23" s="614"/>
      <c r="C23" s="614"/>
      <c r="D23" s="614"/>
      <c r="E23" s="614"/>
      <c r="F23" s="614"/>
      <c r="G23" s="614"/>
      <c r="H23" s="614"/>
      <c r="I23" s="614"/>
      <c r="J23" s="614"/>
      <c r="K23" s="614"/>
      <c r="L23" s="614"/>
      <c r="M23" s="614"/>
      <c r="N23" s="614"/>
      <c r="O23" s="614"/>
      <c r="P23" s="323"/>
    </row>
    <row r="24" spans="1:16" ht="12.75">
      <c r="A24" s="68" t="s">
        <v>710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323"/>
    </row>
    <row r="25" spans="1:16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323"/>
    </row>
    <row r="26" spans="1:16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323"/>
    </row>
    <row r="27" spans="1:13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7" ht="12.75">
      <c r="A29" s="618" t="s">
        <v>849</v>
      </c>
      <c r="B29" s="619"/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325"/>
      <c r="Q29" s="68"/>
    </row>
    <row r="30" spans="1:17" ht="8.25" customHeight="1">
      <c r="A30" s="232"/>
      <c r="B30" s="326"/>
      <c r="C30" s="326"/>
      <c r="D30" s="326"/>
      <c r="E30" s="326"/>
      <c r="F30" s="327"/>
      <c r="G30" s="327"/>
      <c r="H30" s="327"/>
      <c r="I30" s="327"/>
      <c r="J30" s="327"/>
      <c r="K30" s="327"/>
      <c r="L30" s="327"/>
      <c r="M30" s="327"/>
      <c r="N30" s="327"/>
      <c r="O30" s="328"/>
      <c r="P30" s="325"/>
      <c r="Q30" s="68"/>
    </row>
    <row r="31" spans="1:18" ht="17.25" customHeight="1">
      <c r="A31" s="608" t="s">
        <v>848</v>
      </c>
      <c r="B31" s="609" t="s">
        <v>25</v>
      </c>
      <c r="C31" s="609"/>
      <c r="D31" s="609"/>
      <c r="E31" s="610" t="s">
        <v>705</v>
      </c>
      <c r="F31" s="610"/>
      <c r="G31" s="610"/>
      <c r="H31" s="610"/>
      <c r="I31" s="611" t="s">
        <v>706</v>
      </c>
      <c r="J31" s="611"/>
      <c r="K31" s="611"/>
      <c r="L31" s="611"/>
      <c r="M31" s="620" t="s">
        <v>707</v>
      </c>
      <c r="N31" s="620"/>
      <c r="O31" s="620"/>
      <c r="P31" s="620"/>
      <c r="Q31" s="620"/>
      <c r="R31" s="279"/>
    </row>
    <row r="32" spans="1:18" ht="12.75" customHeight="1">
      <c r="A32" s="608"/>
      <c r="B32" s="612" t="s">
        <v>708</v>
      </c>
      <c r="C32" s="612" t="s">
        <v>734</v>
      </c>
      <c r="D32" s="612" t="s">
        <v>709</v>
      </c>
      <c r="E32" s="612" t="s">
        <v>708</v>
      </c>
      <c r="F32" s="612" t="s">
        <v>735</v>
      </c>
      <c r="G32" s="612" t="s">
        <v>736</v>
      </c>
      <c r="H32" s="612" t="s">
        <v>709</v>
      </c>
      <c r="I32" s="612" t="s">
        <v>708</v>
      </c>
      <c r="J32" s="612" t="s">
        <v>735</v>
      </c>
      <c r="K32" s="612" t="s">
        <v>736</v>
      </c>
      <c r="L32" s="612" t="s">
        <v>709</v>
      </c>
      <c r="M32" s="612" t="s">
        <v>708</v>
      </c>
      <c r="N32" s="612" t="s">
        <v>737</v>
      </c>
      <c r="O32" s="612" t="s">
        <v>735</v>
      </c>
      <c r="P32" s="616" t="s">
        <v>736</v>
      </c>
      <c r="Q32" s="612" t="s">
        <v>709</v>
      </c>
      <c r="R32" s="279"/>
    </row>
    <row r="33" spans="1:18" ht="12.75">
      <c r="A33" s="608"/>
      <c r="B33" s="613"/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7"/>
      <c r="Q33" s="613"/>
      <c r="R33" s="279"/>
    </row>
    <row r="34" spans="1:18" ht="12.75">
      <c r="A34" s="324" t="s">
        <v>181</v>
      </c>
      <c r="B34" s="336">
        <v>191</v>
      </c>
      <c r="C34" s="440">
        <v>16214220.867631229</v>
      </c>
      <c r="D34" s="338">
        <f>C34/B34</f>
        <v>84891.20873105356</v>
      </c>
      <c r="E34" s="335">
        <v>190</v>
      </c>
      <c r="F34" s="337">
        <f>C34-O34</f>
        <v>15984687.477203986</v>
      </c>
      <c r="G34" s="335">
        <v>15984687.477203986</v>
      </c>
      <c r="H34" s="440">
        <f>G34/E34</f>
        <v>84129.9340905473</v>
      </c>
      <c r="I34" s="440" t="s">
        <v>760</v>
      </c>
      <c r="J34" s="440" t="s">
        <v>760</v>
      </c>
      <c r="K34" s="440" t="s">
        <v>760</v>
      </c>
      <c r="L34" s="440" t="s">
        <v>760</v>
      </c>
      <c r="M34" s="336">
        <v>1</v>
      </c>
      <c r="N34" s="338" t="s">
        <v>760</v>
      </c>
      <c r="O34" s="338">
        <v>229533.39042724334</v>
      </c>
      <c r="P34" s="336">
        <v>229533.39042724334</v>
      </c>
      <c r="Q34" s="441">
        <f>P34/M34</f>
        <v>229533.39042724334</v>
      </c>
      <c r="R34" s="442"/>
    </row>
    <row r="35" spans="1:18" ht="12.75">
      <c r="A35" s="324" t="s">
        <v>182</v>
      </c>
      <c r="B35" s="336">
        <v>191</v>
      </c>
      <c r="C35" s="440">
        <v>15224385.754210206</v>
      </c>
      <c r="D35" s="338">
        <f aca="true" t="shared" si="5" ref="D35:D45">C35/B35</f>
        <v>79708.82593827332</v>
      </c>
      <c r="E35" s="335">
        <v>190</v>
      </c>
      <c r="F35" s="337">
        <f aca="true" t="shared" si="6" ref="F35:F47">C35-O35</f>
        <v>15015116.55200362</v>
      </c>
      <c r="G35" s="335">
        <v>15015116.55200362</v>
      </c>
      <c r="H35" s="440">
        <f aca="true" t="shared" si="7" ref="H35:H45">G35/E35</f>
        <v>79026.92922107168</v>
      </c>
      <c r="I35" s="440" t="s">
        <v>760</v>
      </c>
      <c r="J35" s="440" t="s">
        <v>760</v>
      </c>
      <c r="K35" s="440" t="s">
        <v>760</v>
      </c>
      <c r="L35" s="440" t="s">
        <v>760</v>
      </c>
      <c r="M35" s="336">
        <v>1</v>
      </c>
      <c r="N35" s="338" t="s">
        <v>760</v>
      </c>
      <c r="O35" s="338">
        <v>209269.2022065849</v>
      </c>
      <c r="P35" s="336">
        <v>209269.2022065849</v>
      </c>
      <c r="Q35" s="441">
        <f aca="true" t="shared" si="8" ref="Q35:Q45">P35/M35</f>
        <v>209269.2022065849</v>
      </c>
      <c r="R35" s="442"/>
    </row>
    <row r="36" spans="1:18" ht="12.75">
      <c r="A36" s="324" t="s">
        <v>183</v>
      </c>
      <c r="B36" s="336">
        <v>191</v>
      </c>
      <c r="C36" s="440">
        <v>16218006.67434174</v>
      </c>
      <c r="D36" s="338">
        <f t="shared" si="5"/>
        <v>84911.0297085955</v>
      </c>
      <c r="E36" s="335">
        <v>190</v>
      </c>
      <c r="F36" s="337">
        <f t="shared" si="6"/>
        <v>15978341.189804167</v>
      </c>
      <c r="G36" s="335">
        <v>15978341.189804167</v>
      </c>
      <c r="H36" s="440">
        <f t="shared" si="7"/>
        <v>84096.53257791666</v>
      </c>
      <c r="I36" s="440" t="s">
        <v>760</v>
      </c>
      <c r="J36" s="440" t="s">
        <v>760</v>
      </c>
      <c r="K36" s="440" t="s">
        <v>760</v>
      </c>
      <c r="L36" s="440" t="s">
        <v>760</v>
      </c>
      <c r="M36" s="336">
        <v>1</v>
      </c>
      <c r="N36" s="338" t="s">
        <v>760</v>
      </c>
      <c r="O36" s="338">
        <v>239665.4845375726</v>
      </c>
      <c r="P36" s="336">
        <v>239665.4845375726</v>
      </c>
      <c r="Q36" s="441">
        <f t="shared" si="8"/>
        <v>239665.4845375726</v>
      </c>
      <c r="R36" s="442"/>
    </row>
    <row r="37" spans="1:18" ht="12.75">
      <c r="A37" s="324" t="s">
        <v>184</v>
      </c>
      <c r="B37" s="336">
        <v>191</v>
      </c>
      <c r="C37" s="440">
        <v>14928523.254210206</v>
      </c>
      <c r="D37" s="338">
        <f t="shared" si="5"/>
        <v>78159.807613666</v>
      </c>
      <c r="E37" s="335">
        <v>190</v>
      </c>
      <c r="F37" s="337">
        <f t="shared" si="6"/>
        <v>14719254.05200362</v>
      </c>
      <c r="G37" s="335">
        <v>14719254.05200362</v>
      </c>
      <c r="H37" s="440">
        <f t="shared" si="7"/>
        <v>77469.75816844011</v>
      </c>
      <c r="I37" s="440" t="s">
        <v>760</v>
      </c>
      <c r="J37" s="440" t="s">
        <v>760</v>
      </c>
      <c r="K37" s="440" t="s">
        <v>760</v>
      </c>
      <c r="L37" s="440" t="s">
        <v>760</v>
      </c>
      <c r="M37" s="336">
        <v>1</v>
      </c>
      <c r="N37" s="338" t="s">
        <v>760</v>
      </c>
      <c r="O37" s="338">
        <v>209269.2022065849</v>
      </c>
      <c r="P37" s="336">
        <v>209269.2022065849</v>
      </c>
      <c r="Q37" s="441">
        <f t="shared" si="8"/>
        <v>209269.2022065849</v>
      </c>
      <c r="R37" s="442"/>
    </row>
    <row r="38" spans="1:18" ht="12.75">
      <c r="A38" s="324" t="s">
        <v>185</v>
      </c>
      <c r="B38" s="336">
        <v>191</v>
      </c>
      <c r="C38" s="440">
        <v>16857069.67434174</v>
      </c>
      <c r="D38" s="338">
        <f t="shared" si="5"/>
        <v>88256.90928974732</v>
      </c>
      <c r="E38" s="335">
        <v>190</v>
      </c>
      <c r="F38" s="337">
        <f t="shared" si="6"/>
        <v>16617404.189804167</v>
      </c>
      <c r="G38" s="335">
        <v>16617404.189804167</v>
      </c>
      <c r="H38" s="440">
        <f t="shared" si="7"/>
        <v>87460.02205160087</v>
      </c>
      <c r="I38" s="440" t="s">
        <v>760</v>
      </c>
      <c r="J38" s="440" t="s">
        <v>760</v>
      </c>
      <c r="K38" s="440" t="s">
        <v>760</v>
      </c>
      <c r="L38" s="440" t="s">
        <v>760</v>
      </c>
      <c r="M38" s="336">
        <v>1</v>
      </c>
      <c r="N38" s="338" t="s">
        <v>760</v>
      </c>
      <c r="O38" s="338">
        <v>239665.4845375726</v>
      </c>
      <c r="P38" s="336">
        <v>239665.4845375726</v>
      </c>
      <c r="Q38" s="441">
        <f t="shared" si="8"/>
        <v>239665.4845375726</v>
      </c>
      <c r="R38" s="442"/>
    </row>
    <row r="39" spans="1:18" ht="12.75">
      <c r="A39" s="324" t="s">
        <v>186</v>
      </c>
      <c r="B39" s="336">
        <v>191</v>
      </c>
      <c r="C39" s="440">
        <v>15575157.867631225</v>
      </c>
      <c r="D39" s="338">
        <f t="shared" si="5"/>
        <v>81545.3291499017</v>
      </c>
      <c r="E39" s="335">
        <v>190</v>
      </c>
      <c r="F39" s="337">
        <f t="shared" si="6"/>
        <v>15345624.477203982</v>
      </c>
      <c r="G39" s="335">
        <v>15345624.477203982</v>
      </c>
      <c r="H39" s="440">
        <f t="shared" si="7"/>
        <v>80766.44461686307</v>
      </c>
      <c r="I39" s="440" t="s">
        <v>760</v>
      </c>
      <c r="J39" s="440" t="s">
        <v>760</v>
      </c>
      <c r="K39" s="440" t="s">
        <v>760</v>
      </c>
      <c r="L39" s="440" t="s">
        <v>760</v>
      </c>
      <c r="M39" s="336">
        <v>1</v>
      </c>
      <c r="N39" s="338" t="s">
        <v>760</v>
      </c>
      <c r="O39" s="338">
        <v>229533.39042724334</v>
      </c>
      <c r="P39" s="336">
        <v>229533.39042724334</v>
      </c>
      <c r="Q39" s="441">
        <f t="shared" si="8"/>
        <v>229533.39042724334</v>
      </c>
      <c r="R39" s="442"/>
    </row>
    <row r="40" spans="1:18" ht="12.75">
      <c r="A40" s="324" t="s">
        <v>187</v>
      </c>
      <c r="B40" s="336">
        <v>191</v>
      </c>
      <c r="C40" s="440">
        <v>14932309.060920717</v>
      </c>
      <c r="D40" s="338">
        <f t="shared" si="5"/>
        <v>78179.62859120795</v>
      </c>
      <c r="E40" s="335">
        <v>190</v>
      </c>
      <c r="F40" s="337">
        <f t="shared" si="6"/>
        <v>14712907.764603803</v>
      </c>
      <c r="G40" s="335">
        <v>14712907.764603803</v>
      </c>
      <c r="H40" s="440">
        <f t="shared" si="7"/>
        <v>77436.35665580949</v>
      </c>
      <c r="I40" s="440" t="s">
        <v>760</v>
      </c>
      <c r="J40" s="440" t="s">
        <v>760</v>
      </c>
      <c r="K40" s="440" t="s">
        <v>760</v>
      </c>
      <c r="L40" s="440" t="s">
        <v>760</v>
      </c>
      <c r="M40" s="336">
        <v>1</v>
      </c>
      <c r="N40" s="338" t="s">
        <v>760</v>
      </c>
      <c r="O40" s="338">
        <v>219401.29631691414</v>
      </c>
      <c r="P40" s="336">
        <v>219401.29631691414</v>
      </c>
      <c r="Q40" s="441">
        <f t="shared" si="8"/>
        <v>219401.29631691414</v>
      </c>
      <c r="R40" s="442"/>
    </row>
    <row r="41" spans="1:18" ht="12.75">
      <c r="A41" s="324" t="s">
        <v>188</v>
      </c>
      <c r="B41" s="336">
        <v>191</v>
      </c>
      <c r="C41" s="440">
        <v>16217998.67434174</v>
      </c>
      <c r="D41" s="338">
        <f t="shared" si="5"/>
        <v>84910.98782377875</v>
      </c>
      <c r="E41" s="335">
        <v>190</v>
      </c>
      <c r="F41" s="337">
        <f t="shared" si="6"/>
        <v>15978333.189804167</v>
      </c>
      <c r="G41" s="335">
        <v>15978333.189804167</v>
      </c>
      <c r="H41" s="440">
        <f t="shared" si="7"/>
        <v>84096.4904726535</v>
      </c>
      <c r="I41" s="440" t="s">
        <v>760</v>
      </c>
      <c r="J41" s="440" t="s">
        <v>760</v>
      </c>
      <c r="K41" s="440" t="s">
        <v>760</v>
      </c>
      <c r="L41" s="440" t="s">
        <v>760</v>
      </c>
      <c r="M41" s="336">
        <v>1</v>
      </c>
      <c r="N41" s="338" t="s">
        <v>760</v>
      </c>
      <c r="O41" s="338">
        <v>239665.4845375726</v>
      </c>
      <c r="P41" s="336">
        <v>239665.4845375726</v>
      </c>
      <c r="Q41" s="441">
        <f t="shared" si="8"/>
        <v>239665.4845375726</v>
      </c>
      <c r="R41" s="442"/>
    </row>
    <row r="42" spans="1:18" ht="12.75">
      <c r="A42" s="324" t="s">
        <v>189</v>
      </c>
      <c r="B42" s="336">
        <v>191</v>
      </c>
      <c r="C42" s="440">
        <v>14932309.060920717</v>
      </c>
      <c r="D42" s="338">
        <f t="shared" si="5"/>
        <v>78179.62859120795</v>
      </c>
      <c r="E42" s="335">
        <v>190</v>
      </c>
      <c r="F42" s="337">
        <f t="shared" si="6"/>
        <v>14712907.764603803</v>
      </c>
      <c r="G42" s="335">
        <v>14712907.764603803</v>
      </c>
      <c r="H42" s="440">
        <f t="shared" si="7"/>
        <v>77436.35665580949</v>
      </c>
      <c r="I42" s="440" t="s">
        <v>760</v>
      </c>
      <c r="J42" s="440" t="s">
        <v>760</v>
      </c>
      <c r="K42" s="440" t="s">
        <v>760</v>
      </c>
      <c r="L42" s="440" t="s">
        <v>760</v>
      </c>
      <c r="M42" s="336">
        <v>1</v>
      </c>
      <c r="N42" s="338" t="s">
        <v>760</v>
      </c>
      <c r="O42" s="338">
        <v>219401.29631691414</v>
      </c>
      <c r="P42" s="336">
        <v>219401.29631691414</v>
      </c>
      <c r="Q42" s="441">
        <f t="shared" si="8"/>
        <v>219401.29631691414</v>
      </c>
      <c r="R42" s="442"/>
    </row>
    <row r="43" spans="1:18" ht="12.75">
      <c r="A43" s="324" t="s">
        <v>190</v>
      </c>
      <c r="B43" s="336">
        <v>191</v>
      </c>
      <c r="C43" s="440">
        <v>15575157.867631225</v>
      </c>
      <c r="D43" s="338">
        <f t="shared" si="5"/>
        <v>81545.3291499017</v>
      </c>
      <c r="E43" s="335">
        <v>190</v>
      </c>
      <c r="F43" s="337">
        <f t="shared" si="6"/>
        <v>15345624.477203982</v>
      </c>
      <c r="G43" s="335">
        <v>15345624.477203982</v>
      </c>
      <c r="H43" s="440">
        <f t="shared" si="7"/>
        <v>80766.44461686307</v>
      </c>
      <c r="I43" s="440" t="s">
        <v>760</v>
      </c>
      <c r="J43" s="440" t="s">
        <v>760</v>
      </c>
      <c r="K43" s="440" t="s">
        <v>760</v>
      </c>
      <c r="L43" s="440" t="s">
        <v>760</v>
      </c>
      <c r="M43" s="336">
        <v>1</v>
      </c>
      <c r="N43" s="338" t="s">
        <v>760</v>
      </c>
      <c r="O43" s="338">
        <v>229533.39042724334</v>
      </c>
      <c r="P43" s="336">
        <v>229533.39042724334</v>
      </c>
      <c r="Q43" s="441">
        <f t="shared" si="8"/>
        <v>229533.39042724334</v>
      </c>
      <c r="R43" s="442"/>
    </row>
    <row r="44" spans="1:18" ht="12.75">
      <c r="A44" s="324" t="s">
        <v>191</v>
      </c>
      <c r="B44" s="336">
        <v>191</v>
      </c>
      <c r="C44" s="440">
        <v>15894689.367631229</v>
      </c>
      <c r="D44" s="338">
        <f t="shared" si="5"/>
        <v>83218.26894047763</v>
      </c>
      <c r="E44" s="335">
        <v>190</v>
      </c>
      <c r="F44" s="337">
        <f t="shared" si="6"/>
        <v>15665155.977203986</v>
      </c>
      <c r="G44" s="335">
        <v>15665155.977203986</v>
      </c>
      <c r="H44" s="440">
        <f t="shared" si="7"/>
        <v>82448.1893537052</v>
      </c>
      <c r="I44" s="440" t="s">
        <v>760</v>
      </c>
      <c r="J44" s="440" t="s">
        <v>760</v>
      </c>
      <c r="K44" s="440" t="s">
        <v>760</v>
      </c>
      <c r="L44" s="440" t="s">
        <v>760</v>
      </c>
      <c r="M44" s="336">
        <v>1</v>
      </c>
      <c r="N44" s="338" t="s">
        <v>760</v>
      </c>
      <c r="O44" s="338">
        <v>229533.39042724334</v>
      </c>
      <c r="P44" s="336">
        <v>229533.39042724334</v>
      </c>
      <c r="Q44" s="441">
        <f t="shared" si="8"/>
        <v>229533.39042724334</v>
      </c>
      <c r="R44" s="442"/>
    </row>
    <row r="45" spans="1:18" ht="12.75">
      <c r="A45" s="324" t="s">
        <v>192</v>
      </c>
      <c r="B45" s="336">
        <v>191</v>
      </c>
      <c r="C45" s="440">
        <v>14930171.871924302</v>
      </c>
      <c r="D45" s="338">
        <f t="shared" si="5"/>
        <v>78168.43912002252</v>
      </c>
      <c r="E45" s="335">
        <v>190</v>
      </c>
      <c r="F45" s="337">
        <f t="shared" si="6"/>
        <v>14710770.575607387</v>
      </c>
      <c r="G45" s="335">
        <v>14710770.575607387</v>
      </c>
      <c r="H45" s="440">
        <f t="shared" si="7"/>
        <v>77425.10829267045</v>
      </c>
      <c r="I45" s="440" t="s">
        <v>760</v>
      </c>
      <c r="J45" s="440" t="s">
        <v>760</v>
      </c>
      <c r="K45" s="440" t="s">
        <v>760</v>
      </c>
      <c r="L45" s="440" t="s">
        <v>760</v>
      </c>
      <c r="M45" s="336">
        <v>1</v>
      </c>
      <c r="N45" s="338" t="s">
        <v>760</v>
      </c>
      <c r="O45" s="338">
        <v>219401.29631691414</v>
      </c>
      <c r="P45" s="336">
        <v>219401.29631691414</v>
      </c>
      <c r="Q45" s="441">
        <f t="shared" si="8"/>
        <v>219401.29631691414</v>
      </c>
      <c r="R45" s="442"/>
    </row>
    <row r="46" spans="1:18" ht="12.75">
      <c r="A46" s="324" t="s">
        <v>25</v>
      </c>
      <c r="B46" s="336">
        <f>SUM(B34:B45)</f>
        <v>2292</v>
      </c>
      <c r="C46" s="338">
        <f>SUM(C34:C45)</f>
        <v>187499999.99573627</v>
      </c>
      <c r="D46" s="338">
        <f>SUM(D34:D45)</f>
        <v>981675.3926478338</v>
      </c>
      <c r="E46" s="336">
        <v>2280</v>
      </c>
      <c r="F46" s="337">
        <f t="shared" si="6"/>
        <v>184786127.68705067</v>
      </c>
      <c r="G46" s="336">
        <v>184786127.68705067</v>
      </c>
      <c r="H46" s="440">
        <f>SUM(H34:H45)</f>
        <v>972558.5667739507</v>
      </c>
      <c r="I46" s="336" t="s">
        <v>760</v>
      </c>
      <c r="J46" s="336" t="s">
        <v>760</v>
      </c>
      <c r="K46" s="336" t="s">
        <v>760</v>
      </c>
      <c r="L46" s="336" t="s">
        <v>760</v>
      </c>
      <c r="M46" s="336">
        <v>12</v>
      </c>
      <c r="N46" s="336" t="s">
        <v>760</v>
      </c>
      <c r="O46" s="336">
        <f>SUM(O34:O45)</f>
        <v>2713872.308685604</v>
      </c>
      <c r="P46" s="336">
        <v>2713872.308685604</v>
      </c>
      <c r="Q46" s="340">
        <f>SUM(Q34:Q45)</f>
        <v>2713872.308685604</v>
      </c>
      <c r="R46" s="443"/>
    </row>
    <row r="47" spans="1:18" ht="12.75">
      <c r="A47" s="324" t="s">
        <v>193</v>
      </c>
      <c r="B47" s="336">
        <f>B46/12</f>
        <v>191</v>
      </c>
      <c r="C47" s="338">
        <f>C46/12</f>
        <v>15624999.99964469</v>
      </c>
      <c r="D47" s="338">
        <f>D46/12</f>
        <v>81806.28272065282</v>
      </c>
      <c r="E47" s="335">
        <v>190</v>
      </c>
      <c r="F47" s="337">
        <f t="shared" si="6"/>
        <v>15398843.97392089</v>
      </c>
      <c r="G47" s="440">
        <f>G46/12</f>
        <v>15398843.97392089</v>
      </c>
      <c r="H47" s="440">
        <f>H46/12</f>
        <v>81046.54723116256</v>
      </c>
      <c r="I47" s="440" t="s">
        <v>760</v>
      </c>
      <c r="J47" s="440" t="s">
        <v>760</v>
      </c>
      <c r="K47" s="440" t="s">
        <v>760</v>
      </c>
      <c r="L47" s="440" t="s">
        <v>760</v>
      </c>
      <c r="M47" s="336">
        <v>1</v>
      </c>
      <c r="N47" s="338" t="s">
        <v>760</v>
      </c>
      <c r="O47" s="338">
        <f>O46/12</f>
        <v>226156.02572380033</v>
      </c>
      <c r="P47" s="338">
        <f>P46/12</f>
        <v>226156.02572380033</v>
      </c>
      <c r="Q47" s="338">
        <f>Q46/12</f>
        <v>226156.02572380033</v>
      </c>
      <c r="R47" s="444"/>
    </row>
    <row r="48" spans="1:18" ht="12.75">
      <c r="A48" s="624" t="s">
        <v>850</v>
      </c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4"/>
      <c r="M48" s="624"/>
      <c r="N48" s="624"/>
      <c r="O48" s="624"/>
      <c r="P48" s="325"/>
      <c r="Q48" s="68"/>
      <c r="R48" s="279"/>
    </row>
    <row r="49" spans="1:17" ht="12.75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322"/>
      <c r="Q49" s="235"/>
    </row>
  </sheetData>
  <sheetProtection/>
  <mergeCells count="45">
    <mergeCell ref="A4:O4"/>
    <mergeCell ref="E6:H6"/>
    <mergeCell ref="I6:L6"/>
    <mergeCell ref="D7:D8"/>
    <mergeCell ref="N7:N8"/>
    <mergeCell ref="A48:O48"/>
    <mergeCell ref="C32:C33"/>
    <mergeCell ref="D32:D33"/>
    <mergeCell ref="E32:E33"/>
    <mergeCell ref="F32:F33"/>
    <mergeCell ref="H7:H8"/>
    <mergeCell ref="J7:J8"/>
    <mergeCell ref="B7:B8"/>
    <mergeCell ref="K7:K8"/>
    <mergeCell ref="L7:L8"/>
    <mergeCell ref="B32:B33"/>
    <mergeCell ref="F7:F8"/>
    <mergeCell ref="J32:J33"/>
    <mergeCell ref="E7:E8"/>
    <mergeCell ref="N32:N33"/>
    <mergeCell ref="G32:G33"/>
    <mergeCell ref="H32:H33"/>
    <mergeCell ref="O32:O33"/>
    <mergeCell ref="M6:Q6"/>
    <mergeCell ref="O7:O8"/>
    <mergeCell ref="P7:P8"/>
    <mergeCell ref="M7:M8"/>
    <mergeCell ref="M31:Q31"/>
    <mergeCell ref="I32:I33"/>
    <mergeCell ref="Q32:Q33"/>
    <mergeCell ref="G7:G8"/>
    <mergeCell ref="I7:I8"/>
    <mergeCell ref="A23:O23"/>
    <mergeCell ref="C7:C8"/>
    <mergeCell ref="P32:P33"/>
    <mergeCell ref="M32:M33"/>
    <mergeCell ref="A29:O29"/>
    <mergeCell ref="A6:A8"/>
    <mergeCell ref="B6:D6"/>
    <mergeCell ref="A31:A33"/>
    <mergeCell ref="B31:D31"/>
    <mergeCell ref="E31:H31"/>
    <mergeCell ref="I31:L31"/>
    <mergeCell ref="K32:K33"/>
    <mergeCell ref="L32:L33"/>
  </mergeCells>
  <printOptions/>
  <pageMargins left="0.7" right="0.7" top="0.75" bottom="0.75" header="0.3" footer="0.3"/>
  <pageSetup fitToWidth="0" fitToHeight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176"/>
  <sheetViews>
    <sheetView zoomScale="75" zoomScaleNormal="75" zoomScalePageLayoutView="0" workbookViewId="0" topLeftCell="A38">
      <selection activeCell="A148" sqref="A148:IV169"/>
    </sheetView>
  </sheetViews>
  <sheetFormatPr defaultColWidth="9.140625" defaultRowHeight="12.75"/>
  <cols>
    <col min="1" max="2" width="9.140625" style="37" customWidth="1"/>
    <col min="3" max="3" width="25.57421875" style="37" customWidth="1"/>
    <col min="4" max="4" width="63.140625" style="37" customWidth="1"/>
    <col min="5" max="5" width="18.00390625" style="37" customWidth="1"/>
    <col min="6" max="7" width="45.7109375" style="40" customWidth="1"/>
    <col min="8" max="16384" width="9.140625" style="37" customWidth="1"/>
  </cols>
  <sheetData>
    <row r="1" spans="3:7" ht="18">
      <c r="C1" s="307"/>
      <c r="D1" s="307"/>
      <c r="E1" s="307"/>
      <c r="F1" s="308"/>
      <c r="G1" s="309" t="s">
        <v>166</v>
      </c>
    </row>
    <row r="2" spans="3:7" ht="18">
      <c r="C2" s="307"/>
      <c r="D2" s="307"/>
      <c r="E2" s="307"/>
      <c r="F2" s="308"/>
      <c r="G2" s="308"/>
    </row>
    <row r="3" spans="3:7" ht="30" customHeight="1">
      <c r="C3" s="483" t="s">
        <v>785</v>
      </c>
      <c r="D3" s="484"/>
      <c r="E3" s="484"/>
      <c r="F3" s="484"/>
      <c r="G3" s="484"/>
    </row>
    <row r="4" spans="3:7" ht="30" customHeight="1">
      <c r="C4" s="310"/>
      <c r="D4" s="311"/>
      <c r="E4" s="311"/>
      <c r="F4" s="312"/>
      <c r="G4" s="313" t="s">
        <v>152</v>
      </c>
    </row>
    <row r="5" spans="3:7" s="38" customFormat="1" ht="30" customHeight="1">
      <c r="C5" s="487" t="s">
        <v>219</v>
      </c>
      <c r="D5" s="488" t="s">
        <v>220</v>
      </c>
      <c r="E5" s="489" t="s">
        <v>86</v>
      </c>
      <c r="F5" s="485" t="s">
        <v>126</v>
      </c>
      <c r="G5" s="486"/>
    </row>
    <row r="6" spans="3:7" s="38" customFormat="1" ht="30" customHeight="1">
      <c r="C6" s="487"/>
      <c r="D6" s="488"/>
      <c r="E6" s="490"/>
      <c r="F6" s="314" t="s">
        <v>726</v>
      </c>
      <c r="G6" s="315" t="s">
        <v>786</v>
      </c>
    </row>
    <row r="7" spans="3:7" ht="20.25" customHeight="1">
      <c r="C7" s="487"/>
      <c r="D7" s="488"/>
      <c r="E7" s="491"/>
      <c r="F7" s="316">
        <v>4</v>
      </c>
      <c r="G7" s="316">
        <v>5</v>
      </c>
    </row>
    <row r="8" spans="3:7" ht="37.5" customHeight="1">
      <c r="C8" s="215">
        <v>1</v>
      </c>
      <c r="D8" s="213">
        <v>2</v>
      </c>
      <c r="E8" s="216">
        <v>3</v>
      </c>
      <c r="F8" s="317"/>
      <c r="G8" s="317"/>
    </row>
    <row r="9" spans="3:7" ht="37.5" customHeight="1">
      <c r="C9" s="218"/>
      <c r="D9" s="219" t="s">
        <v>165</v>
      </c>
      <c r="E9" s="218"/>
      <c r="F9" s="318"/>
      <c r="G9" s="318"/>
    </row>
    <row r="10" spans="3:7" ht="37.5" customHeight="1">
      <c r="C10" s="218">
        <v>0</v>
      </c>
      <c r="D10" s="219" t="s">
        <v>235</v>
      </c>
      <c r="E10" s="222" t="s">
        <v>60</v>
      </c>
      <c r="F10" s="372"/>
      <c r="G10" s="319"/>
    </row>
    <row r="11" spans="3:7" ht="37.5" customHeight="1">
      <c r="C11" s="218"/>
      <c r="D11" s="219" t="s">
        <v>696</v>
      </c>
      <c r="E11" s="222" t="s">
        <v>61</v>
      </c>
      <c r="F11" s="284" t="s">
        <v>770</v>
      </c>
      <c r="G11" s="413">
        <v>582117</v>
      </c>
    </row>
    <row r="12" spans="3:7" ht="37.5" customHeight="1">
      <c r="C12" s="218">
        <v>1</v>
      </c>
      <c r="D12" s="219" t="s">
        <v>477</v>
      </c>
      <c r="E12" s="222" t="s">
        <v>63</v>
      </c>
      <c r="F12" s="284" t="s">
        <v>771</v>
      </c>
      <c r="G12" s="414">
        <v>208</v>
      </c>
    </row>
    <row r="13" spans="3:7" ht="37.5" customHeight="1">
      <c r="C13" s="218" t="s">
        <v>478</v>
      </c>
      <c r="D13" s="224" t="s">
        <v>479</v>
      </c>
      <c r="E13" s="222" t="s">
        <v>64</v>
      </c>
      <c r="F13" s="284"/>
      <c r="G13" s="413"/>
    </row>
    <row r="14" spans="3:7" ht="37.5" customHeight="1">
      <c r="C14" s="218" t="s">
        <v>480</v>
      </c>
      <c r="D14" s="224" t="s">
        <v>481</v>
      </c>
      <c r="E14" s="222" t="s">
        <v>65</v>
      </c>
      <c r="F14" s="284" t="s">
        <v>771</v>
      </c>
      <c r="G14" s="414">
        <v>208</v>
      </c>
    </row>
    <row r="15" spans="3:7" ht="37.5" customHeight="1">
      <c r="C15" s="218" t="s">
        <v>482</v>
      </c>
      <c r="D15" s="224" t="s">
        <v>236</v>
      </c>
      <c r="E15" s="222" t="s">
        <v>66</v>
      </c>
      <c r="F15" s="284"/>
      <c r="G15" s="414"/>
    </row>
    <row r="16" spans="3:7" ht="37.5" customHeight="1">
      <c r="C16" s="225" t="s">
        <v>483</v>
      </c>
      <c r="D16" s="224" t="s">
        <v>237</v>
      </c>
      <c r="E16" s="222" t="s">
        <v>67</v>
      </c>
      <c r="F16" s="284"/>
      <c r="G16" s="414"/>
    </row>
    <row r="17" spans="3:18" ht="37.5" customHeight="1">
      <c r="C17" s="225" t="s">
        <v>484</v>
      </c>
      <c r="D17" s="224" t="s">
        <v>238</v>
      </c>
      <c r="E17" s="222" t="s">
        <v>68</v>
      </c>
      <c r="F17" s="284"/>
      <c r="G17" s="221"/>
      <c r="R17" s="41"/>
    </row>
    <row r="18" spans="3:7" ht="37.5" customHeight="1">
      <c r="C18" s="225" t="s">
        <v>485</v>
      </c>
      <c r="D18" s="224" t="s">
        <v>239</v>
      </c>
      <c r="E18" s="222" t="s">
        <v>69</v>
      </c>
      <c r="F18" s="284"/>
      <c r="G18" s="223"/>
    </row>
    <row r="19" spans="3:7" ht="37.5" customHeight="1">
      <c r="C19" s="214">
        <v>2</v>
      </c>
      <c r="D19" s="219" t="s">
        <v>486</v>
      </c>
      <c r="E19" s="218"/>
      <c r="F19" s="284" t="s">
        <v>772</v>
      </c>
      <c r="G19" s="414">
        <v>560809</v>
      </c>
    </row>
    <row r="20" spans="3:7" ht="37.5" customHeight="1">
      <c r="C20" s="218" t="s">
        <v>487</v>
      </c>
      <c r="D20" s="224" t="s">
        <v>240</v>
      </c>
      <c r="E20" s="222" t="s">
        <v>70</v>
      </c>
      <c r="F20" s="284" t="s">
        <v>767</v>
      </c>
      <c r="G20" s="284" t="s">
        <v>767</v>
      </c>
    </row>
    <row r="21" spans="3:7" ht="37.5" customHeight="1">
      <c r="C21" s="225" t="s">
        <v>488</v>
      </c>
      <c r="D21" s="224" t="s">
        <v>241</v>
      </c>
      <c r="E21" s="222" t="s">
        <v>62</v>
      </c>
      <c r="F21" s="284" t="s">
        <v>773</v>
      </c>
      <c r="G21" s="414">
        <v>213379</v>
      </c>
    </row>
    <row r="22" spans="3:7" ht="37.5" customHeight="1">
      <c r="C22" s="218" t="s">
        <v>489</v>
      </c>
      <c r="D22" s="224" t="s">
        <v>242</v>
      </c>
      <c r="E22" s="222" t="s">
        <v>71</v>
      </c>
      <c r="F22" s="284" t="s">
        <v>774</v>
      </c>
      <c r="G22" s="414">
        <v>207565</v>
      </c>
    </row>
    <row r="23" spans="3:7" ht="37.5" customHeight="1">
      <c r="C23" s="218" t="s">
        <v>490</v>
      </c>
      <c r="D23" s="224" t="s">
        <v>243</v>
      </c>
      <c r="E23" s="222" t="s">
        <v>73</v>
      </c>
      <c r="F23" s="284" t="s">
        <v>775</v>
      </c>
      <c r="G23" s="413">
        <v>50600</v>
      </c>
    </row>
    <row r="24" spans="3:7" ht="37.5" customHeight="1">
      <c r="C24" s="218" t="s">
        <v>491</v>
      </c>
      <c r="D24" s="224" t="s">
        <v>244</v>
      </c>
      <c r="E24" s="222" t="s">
        <v>74</v>
      </c>
      <c r="F24" s="284" t="s">
        <v>322</v>
      </c>
      <c r="G24" s="414">
        <v>170</v>
      </c>
    </row>
    <row r="25" spans="3:7" ht="37.5" customHeight="1">
      <c r="C25" s="218" t="s">
        <v>492</v>
      </c>
      <c r="D25" s="224" t="s">
        <v>493</v>
      </c>
      <c r="E25" s="222" t="s">
        <v>75</v>
      </c>
      <c r="F25" s="284" t="s">
        <v>776</v>
      </c>
      <c r="G25" s="414">
        <v>26500</v>
      </c>
    </row>
    <row r="26" spans="3:7" ht="37.5" customHeight="1">
      <c r="C26" s="218" t="s">
        <v>494</v>
      </c>
      <c r="D26" s="224" t="s">
        <v>495</v>
      </c>
      <c r="E26" s="222" t="s">
        <v>76</v>
      </c>
      <c r="F26" s="284"/>
      <c r="G26" s="414"/>
    </row>
    <row r="27" spans="3:7" ht="37.5" customHeight="1">
      <c r="C27" s="218" t="s">
        <v>496</v>
      </c>
      <c r="D27" s="224" t="s">
        <v>248</v>
      </c>
      <c r="E27" s="222" t="s">
        <v>77</v>
      </c>
      <c r="F27" s="284"/>
      <c r="G27" s="414"/>
    </row>
    <row r="28" spans="3:7" ht="37.5" customHeight="1">
      <c r="C28" s="214">
        <v>3</v>
      </c>
      <c r="D28" s="219" t="s">
        <v>497</v>
      </c>
      <c r="E28" s="222" t="s">
        <v>79</v>
      </c>
      <c r="F28" s="284" t="s">
        <v>768</v>
      </c>
      <c r="G28" s="414">
        <v>17800</v>
      </c>
    </row>
    <row r="29" spans="3:7" ht="37.5" customHeight="1">
      <c r="C29" s="218" t="s">
        <v>498</v>
      </c>
      <c r="D29" s="224" t="s">
        <v>250</v>
      </c>
      <c r="E29" s="222" t="s">
        <v>80</v>
      </c>
      <c r="F29" s="284" t="s">
        <v>768</v>
      </c>
      <c r="G29" s="414">
        <v>17800</v>
      </c>
    </row>
    <row r="30" spans="3:7" ht="37.5" customHeight="1">
      <c r="C30" s="225" t="s">
        <v>499</v>
      </c>
      <c r="D30" s="224" t="s">
        <v>252</v>
      </c>
      <c r="E30" s="222" t="s">
        <v>81</v>
      </c>
      <c r="F30" s="284"/>
      <c r="G30" s="413"/>
    </row>
    <row r="31" spans="3:7" ht="37.5" customHeight="1">
      <c r="C31" s="225" t="s">
        <v>500</v>
      </c>
      <c r="D31" s="224" t="s">
        <v>254</v>
      </c>
      <c r="E31" s="222" t="s">
        <v>82</v>
      </c>
      <c r="F31" s="284"/>
      <c r="G31" s="414"/>
    </row>
    <row r="32" spans="3:7" ht="37.5" customHeight="1">
      <c r="C32" s="225" t="s">
        <v>501</v>
      </c>
      <c r="D32" s="224" t="s">
        <v>256</v>
      </c>
      <c r="E32" s="222" t="s">
        <v>83</v>
      </c>
      <c r="F32" s="284"/>
      <c r="G32" s="413"/>
    </row>
    <row r="33" spans="3:7" ht="37.5" customHeight="1">
      <c r="C33" s="226" t="s">
        <v>502</v>
      </c>
      <c r="D33" s="219" t="s">
        <v>503</v>
      </c>
      <c r="E33" s="222" t="s">
        <v>84</v>
      </c>
      <c r="F33" s="284" t="s">
        <v>777</v>
      </c>
      <c r="G33" s="414">
        <v>3300</v>
      </c>
    </row>
    <row r="34" spans="3:7" ht="37.5" customHeight="1">
      <c r="C34" s="225" t="s">
        <v>504</v>
      </c>
      <c r="D34" s="224" t="s">
        <v>258</v>
      </c>
      <c r="E34" s="222" t="s">
        <v>85</v>
      </c>
      <c r="F34" s="284"/>
      <c r="G34" s="413"/>
    </row>
    <row r="35" spans="3:7" ht="37.5" customHeight="1">
      <c r="C35" s="225" t="s">
        <v>505</v>
      </c>
      <c r="D35" s="224" t="s">
        <v>506</v>
      </c>
      <c r="E35" s="222" t="s">
        <v>245</v>
      </c>
      <c r="F35" s="284"/>
      <c r="G35" s="413"/>
    </row>
    <row r="36" spans="3:7" ht="37.5" customHeight="1">
      <c r="C36" s="225" t="s">
        <v>507</v>
      </c>
      <c r="D36" s="224" t="s">
        <v>508</v>
      </c>
      <c r="E36" s="222" t="s">
        <v>246</v>
      </c>
      <c r="F36" s="284"/>
      <c r="G36" s="414"/>
    </row>
    <row r="37" spans="3:7" ht="37.5" customHeight="1">
      <c r="C37" s="225" t="s">
        <v>509</v>
      </c>
      <c r="D37" s="224" t="s">
        <v>510</v>
      </c>
      <c r="E37" s="222" t="s">
        <v>247</v>
      </c>
      <c r="F37" s="284"/>
      <c r="G37" s="414"/>
    </row>
    <row r="38" spans="3:7" ht="37.5" customHeight="1">
      <c r="C38" s="225" t="s">
        <v>509</v>
      </c>
      <c r="D38" s="224" t="s">
        <v>511</v>
      </c>
      <c r="E38" s="222" t="s">
        <v>249</v>
      </c>
      <c r="F38" s="284"/>
      <c r="G38" s="414"/>
    </row>
    <row r="39" spans="3:7" ht="37.5" customHeight="1">
      <c r="C39" s="225" t="s">
        <v>512</v>
      </c>
      <c r="D39" s="224" t="s">
        <v>513</v>
      </c>
      <c r="E39" s="222" t="s">
        <v>262</v>
      </c>
      <c r="F39" s="284"/>
      <c r="G39" s="414"/>
    </row>
    <row r="40" spans="3:7" ht="37.5" customHeight="1">
      <c r="C40" s="225" t="s">
        <v>512</v>
      </c>
      <c r="D40" s="224" t="s">
        <v>514</v>
      </c>
      <c r="E40" s="222" t="s">
        <v>264</v>
      </c>
      <c r="F40" s="284"/>
      <c r="G40" s="414"/>
    </row>
    <row r="41" spans="3:7" ht="37.5" customHeight="1">
      <c r="C41" s="225" t="s">
        <v>515</v>
      </c>
      <c r="D41" s="224" t="s">
        <v>516</v>
      </c>
      <c r="E41" s="222" t="s">
        <v>251</v>
      </c>
      <c r="F41" s="284"/>
      <c r="G41" s="414"/>
    </row>
    <row r="42" spans="3:7" ht="37.5" customHeight="1">
      <c r="C42" s="225" t="s">
        <v>517</v>
      </c>
      <c r="D42" s="224" t="s">
        <v>518</v>
      </c>
      <c r="E42" s="222" t="s">
        <v>267</v>
      </c>
      <c r="F42" s="284" t="s">
        <v>777</v>
      </c>
      <c r="G42" s="414">
        <v>3300</v>
      </c>
    </row>
    <row r="43" spans="3:7" ht="37.5" customHeight="1">
      <c r="C43" s="226">
        <v>5</v>
      </c>
      <c r="D43" s="219" t="s">
        <v>519</v>
      </c>
      <c r="E43" s="222" t="s">
        <v>269</v>
      </c>
      <c r="F43" s="284"/>
      <c r="G43" s="414"/>
    </row>
    <row r="44" spans="3:7" ht="37.5" customHeight="1">
      <c r="C44" s="225" t="s">
        <v>520</v>
      </c>
      <c r="D44" s="224" t="s">
        <v>521</v>
      </c>
      <c r="E44" s="222" t="s">
        <v>270</v>
      </c>
      <c r="F44" s="284"/>
      <c r="G44" s="414"/>
    </row>
    <row r="45" spans="3:7" ht="37.5" customHeight="1">
      <c r="C45" s="225" t="s">
        <v>522</v>
      </c>
      <c r="D45" s="224" t="s">
        <v>523</v>
      </c>
      <c r="E45" s="222" t="s">
        <v>271</v>
      </c>
      <c r="F45" s="284"/>
      <c r="G45" s="413"/>
    </row>
    <row r="46" spans="3:7" ht="37.5" customHeight="1">
      <c r="C46" s="225" t="s">
        <v>524</v>
      </c>
      <c r="D46" s="224" t="s">
        <v>525</v>
      </c>
      <c r="E46" s="222" t="s">
        <v>253</v>
      </c>
      <c r="F46" s="284"/>
      <c r="G46" s="414"/>
    </row>
    <row r="47" spans="3:7" ht="37.5" customHeight="1">
      <c r="C47" s="225" t="s">
        <v>526</v>
      </c>
      <c r="D47" s="224" t="s">
        <v>527</v>
      </c>
      <c r="E47" s="222" t="s">
        <v>255</v>
      </c>
      <c r="F47" s="284"/>
      <c r="G47" s="413"/>
    </row>
    <row r="48" spans="3:7" ht="37.5" customHeight="1">
      <c r="C48" s="225" t="s">
        <v>528</v>
      </c>
      <c r="D48" s="224" t="s">
        <v>529</v>
      </c>
      <c r="E48" s="222" t="s">
        <v>274</v>
      </c>
      <c r="F48" s="284"/>
      <c r="G48" s="414"/>
    </row>
    <row r="49" spans="3:7" ht="37.5" customHeight="1">
      <c r="C49" s="225" t="s">
        <v>530</v>
      </c>
      <c r="D49" s="224" t="s">
        <v>531</v>
      </c>
      <c r="E49" s="222" t="s">
        <v>257</v>
      </c>
      <c r="F49" s="284"/>
      <c r="G49" s="414"/>
    </row>
    <row r="50" spans="3:7" ht="37.5" customHeight="1">
      <c r="C50" s="225" t="s">
        <v>532</v>
      </c>
      <c r="D50" s="224" t="s">
        <v>533</v>
      </c>
      <c r="E50" s="222" t="s">
        <v>259</v>
      </c>
      <c r="F50" s="284"/>
      <c r="G50" s="413"/>
    </row>
    <row r="51" spans="3:7" ht="37.5" customHeight="1">
      <c r="C51" s="226">
        <v>288</v>
      </c>
      <c r="D51" s="219" t="s">
        <v>276</v>
      </c>
      <c r="E51" s="222" t="s">
        <v>260</v>
      </c>
      <c r="F51" s="284"/>
      <c r="G51" s="414"/>
    </row>
    <row r="52" spans="3:7" ht="37.5" customHeight="1">
      <c r="C52" s="226"/>
      <c r="D52" s="219" t="s">
        <v>534</v>
      </c>
      <c r="E52" s="222" t="s">
        <v>261</v>
      </c>
      <c r="F52" s="284" t="s">
        <v>778</v>
      </c>
      <c r="G52" s="414">
        <v>154189</v>
      </c>
    </row>
    <row r="53" spans="3:7" ht="37.5" customHeight="1">
      <c r="C53" s="226" t="s">
        <v>277</v>
      </c>
      <c r="D53" s="219" t="s">
        <v>535</v>
      </c>
      <c r="E53" s="222" t="s">
        <v>263</v>
      </c>
      <c r="F53" s="284" t="s">
        <v>779</v>
      </c>
      <c r="G53" s="414">
        <v>4310</v>
      </c>
    </row>
    <row r="54" spans="3:7" ht="37.5" customHeight="1">
      <c r="C54" s="225">
        <v>10</v>
      </c>
      <c r="D54" s="224" t="s">
        <v>536</v>
      </c>
      <c r="E54" s="222" t="s">
        <v>265</v>
      </c>
      <c r="F54" s="284" t="s">
        <v>780</v>
      </c>
      <c r="G54" s="414">
        <v>3800</v>
      </c>
    </row>
    <row r="55" spans="3:7" ht="37.5" customHeight="1">
      <c r="C55" s="225">
        <v>11</v>
      </c>
      <c r="D55" s="224" t="s">
        <v>278</v>
      </c>
      <c r="E55" s="222" t="s">
        <v>266</v>
      </c>
      <c r="F55" s="284"/>
      <c r="G55" s="414"/>
    </row>
    <row r="56" spans="3:7" ht="37.5" customHeight="1">
      <c r="C56" s="225">
        <v>12</v>
      </c>
      <c r="D56" s="224" t="s">
        <v>279</v>
      </c>
      <c r="E56" s="222" t="s">
        <v>282</v>
      </c>
      <c r="F56" s="284"/>
      <c r="G56" s="414"/>
    </row>
    <row r="57" spans="3:7" ht="37.5" customHeight="1">
      <c r="C57" s="225">
        <v>13</v>
      </c>
      <c r="D57" s="224" t="s">
        <v>281</v>
      </c>
      <c r="E57" s="222" t="s">
        <v>268</v>
      </c>
      <c r="F57" s="284" t="s">
        <v>717</v>
      </c>
      <c r="G57" s="414">
        <v>250</v>
      </c>
    </row>
    <row r="58" spans="3:7" ht="37.5" customHeight="1">
      <c r="C58" s="225">
        <v>14</v>
      </c>
      <c r="D58" s="224" t="s">
        <v>537</v>
      </c>
      <c r="E58" s="222" t="s">
        <v>285</v>
      </c>
      <c r="F58" s="284"/>
      <c r="G58" s="413"/>
    </row>
    <row r="59" spans="3:7" ht="18.75">
      <c r="C59" s="225">
        <v>15</v>
      </c>
      <c r="D59" s="212" t="s">
        <v>284</v>
      </c>
      <c r="E59" s="222" t="s">
        <v>286</v>
      </c>
      <c r="F59" s="284" t="s">
        <v>781</v>
      </c>
      <c r="G59" s="414">
        <v>260</v>
      </c>
    </row>
    <row r="60" spans="3:7" ht="56.25">
      <c r="C60" s="226"/>
      <c r="D60" s="219" t="s">
        <v>538</v>
      </c>
      <c r="E60" s="222" t="s">
        <v>287</v>
      </c>
      <c r="F60" s="284" t="s">
        <v>769</v>
      </c>
      <c r="G60" s="415">
        <v>141284</v>
      </c>
    </row>
    <row r="61" spans="3:7" ht="37.5">
      <c r="C61" s="225" t="s">
        <v>539</v>
      </c>
      <c r="D61" s="224" t="s">
        <v>540</v>
      </c>
      <c r="E61" s="222" t="s">
        <v>288</v>
      </c>
      <c r="F61" s="284"/>
      <c r="G61" s="416"/>
    </row>
    <row r="62" spans="3:7" ht="37.5">
      <c r="C62" s="225" t="s">
        <v>541</v>
      </c>
      <c r="D62" s="224" t="s">
        <v>542</v>
      </c>
      <c r="E62" s="222" t="s">
        <v>289</v>
      </c>
      <c r="F62" s="286"/>
      <c r="G62" s="416"/>
    </row>
    <row r="63" spans="3:7" ht="18.75">
      <c r="C63" s="225" t="s">
        <v>543</v>
      </c>
      <c r="D63" s="224" t="s">
        <v>544</v>
      </c>
      <c r="E63" s="222" t="s">
        <v>272</v>
      </c>
      <c r="F63" s="286"/>
      <c r="G63" s="416"/>
    </row>
    <row r="64" spans="3:7" ht="37.5">
      <c r="C64" s="225" t="s">
        <v>545</v>
      </c>
      <c r="D64" s="224" t="s">
        <v>546</v>
      </c>
      <c r="E64" s="222" t="s">
        <v>273</v>
      </c>
      <c r="F64" s="397"/>
      <c r="G64" s="415"/>
    </row>
    <row r="65" spans="3:7" ht="18.75">
      <c r="C65" s="225" t="s">
        <v>547</v>
      </c>
      <c r="D65" s="224" t="s">
        <v>548</v>
      </c>
      <c r="E65" s="222" t="s">
        <v>275</v>
      </c>
      <c r="F65" s="287">
        <v>123370</v>
      </c>
      <c r="G65" s="415">
        <v>141284</v>
      </c>
    </row>
    <row r="66" spans="3:7" ht="18.75">
      <c r="C66" s="225" t="s">
        <v>549</v>
      </c>
      <c r="D66" s="224" t="s">
        <v>550</v>
      </c>
      <c r="E66" s="222" t="s">
        <v>290</v>
      </c>
      <c r="F66" s="286"/>
      <c r="G66" s="416"/>
    </row>
    <row r="67" spans="3:7" ht="18.75">
      <c r="C67" s="225" t="s">
        <v>551</v>
      </c>
      <c r="D67" s="224" t="s">
        <v>552</v>
      </c>
      <c r="E67" s="222" t="s">
        <v>291</v>
      </c>
      <c r="F67" s="286"/>
      <c r="G67" s="416"/>
    </row>
    <row r="68" spans="3:7" ht="37.5">
      <c r="C68" s="226">
        <v>21</v>
      </c>
      <c r="D68" s="219" t="s">
        <v>553</v>
      </c>
      <c r="E68" s="222" t="s">
        <v>293</v>
      </c>
      <c r="F68" s="286"/>
      <c r="G68" s="416"/>
    </row>
    <row r="69" spans="3:7" ht="18.75">
      <c r="C69" s="226">
        <v>22</v>
      </c>
      <c r="D69" s="219" t="s">
        <v>554</v>
      </c>
      <c r="E69" s="222" t="s">
        <v>295</v>
      </c>
      <c r="F69" s="287">
        <v>16500</v>
      </c>
      <c r="G69" s="415">
        <v>1960</v>
      </c>
    </row>
    <row r="70" spans="3:7" ht="56.25">
      <c r="C70" s="226">
        <v>236</v>
      </c>
      <c r="D70" s="219" t="s">
        <v>555</v>
      </c>
      <c r="E70" s="222" t="s">
        <v>296</v>
      </c>
      <c r="F70" s="398"/>
      <c r="G70" s="416"/>
    </row>
    <row r="71" spans="3:7" ht="56.25">
      <c r="C71" s="226" t="s">
        <v>556</v>
      </c>
      <c r="D71" s="219" t="s">
        <v>557</v>
      </c>
      <c r="E71" s="222" t="s">
        <v>297</v>
      </c>
      <c r="F71" s="398"/>
      <c r="G71" s="416"/>
    </row>
    <row r="72" spans="3:7" ht="37.5">
      <c r="C72" s="225" t="s">
        <v>558</v>
      </c>
      <c r="D72" s="224" t="s">
        <v>559</v>
      </c>
      <c r="E72" s="222" t="s">
        <v>298</v>
      </c>
      <c r="F72" s="398"/>
      <c r="G72" s="415"/>
    </row>
    <row r="73" spans="3:7" ht="37.5">
      <c r="C73" s="225" t="s">
        <v>560</v>
      </c>
      <c r="D73" s="224" t="s">
        <v>561</v>
      </c>
      <c r="E73" s="222" t="s">
        <v>300</v>
      </c>
      <c r="F73" s="398"/>
      <c r="G73" s="416"/>
    </row>
    <row r="74" spans="3:7" ht="18.75">
      <c r="C74" s="225" t="s">
        <v>562</v>
      </c>
      <c r="D74" s="224" t="s">
        <v>563</v>
      </c>
      <c r="E74" s="222" t="s">
        <v>301</v>
      </c>
      <c r="F74" s="398"/>
      <c r="G74" s="416"/>
    </row>
    <row r="75" spans="3:7" ht="18.75">
      <c r="C75" s="225" t="s">
        <v>564</v>
      </c>
      <c r="D75" s="224" t="s">
        <v>565</v>
      </c>
      <c r="E75" s="222" t="s">
        <v>302</v>
      </c>
      <c r="F75" s="398"/>
      <c r="G75" s="415"/>
    </row>
    <row r="76" spans="3:7" ht="37.5">
      <c r="C76" s="225" t="s">
        <v>566</v>
      </c>
      <c r="D76" s="224" t="s">
        <v>567</v>
      </c>
      <c r="E76" s="222" t="s">
        <v>303</v>
      </c>
      <c r="F76" s="398"/>
      <c r="G76" s="415"/>
    </row>
    <row r="77" spans="3:7" ht="37.5">
      <c r="C77" s="226">
        <v>24</v>
      </c>
      <c r="D77" s="219" t="s">
        <v>568</v>
      </c>
      <c r="E77" s="222" t="s">
        <v>305</v>
      </c>
      <c r="F77" s="399">
        <v>20000</v>
      </c>
      <c r="G77" s="415">
        <v>5000</v>
      </c>
    </row>
    <row r="78" spans="3:7" ht="18.75">
      <c r="C78" s="226">
        <v>27</v>
      </c>
      <c r="D78" s="219" t="s">
        <v>569</v>
      </c>
      <c r="E78" s="222" t="s">
        <v>570</v>
      </c>
      <c r="F78" s="399">
        <v>1212</v>
      </c>
      <c r="G78" s="416"/>
    </row>
    <row r="79" spans="3:7" ht="37.5">
      <c r="C79" s="226" t="s">
        <v>571</v>
      </c>
      <c r="D79" s="219" t="s">
        <v>572</v>
      </c>
      <c r="E79" s="222" t="s">
        <v>573</v>
      </c>
      <c r="F79" s="399">
        <v>1635</v>
      </c>
      <c r="G79" s="415">
        <v>1635</v>
      </c>
    </row>
    <row r="80" spans="3:7" ht="37.5">
      <c r="C80" s="226"/>
      <c r="D80" s="219" t="s">
        <v>574</v>
      </c>
      <c r="E80" s="222" t="s">
        <v>575</v>
      </c>
      <c r="F80" s="399">
        <v>727913</v>
      </c>
      <c r="G80" s="415">
        <v>736306</v>
      </c>
    </row>
    <row r="81" spans="3:7" ht="18.75">
      <c r="C81" s="226">
        <v>88</v>
      </c>
      <c r="D81" s="219" t="s">
        <v>304</v>
      </c>
      <c r="E81" s="222" t="s">
        <v>576</v>
      </c>
      <c r="F81" s="399">
        <v>61350</v>
      </c>
      <c r="G81" s="415">
        <v>66201</v>
      </c>
    </row>
    <row r="82" spans="3:7" ht="18.75">
      <c r="C82" s="226"/>
      <c r="D82" s="219" t="s">
        <v>59</v>
      </c>
      <c r="E82" s="226"/>
      <c r="F82" s="398"/>
      <c r="G82" s="416"/>
    </row>
    <row r="83" spans="3:7" ht="56.25">
      <c r="C83" s="226"/>
      <c r="D83" s="219" t="s">
        <v>577</v>
      </c>
      <c r="E83" s="222" t="s">
        <v>578</v>
      </c>
      <c r="F83" s="399">
        <v>352841</v>
      </c>
      <c r="G83" s="415">
        <v>368348</v>
      </c>
    </row>
    <row r="84" spans="3:7" ht="37.5">
      <c r="C84" s="226">
        <v>30</v>
      </c>
      <c r="D84" s="219" t="s">
        <v>579</v>
      </c>
      <c r="E84" s="222" t="s">
        <v>580</v>
      </c>
      <c r="F84" s="399">
        <v>291188</v>
      </c>
      <c r="G84" s="415">
        <v>291188</v>
      </c>
    </row>
    <row r="85" spans="3:7" ht="18.75">
      <c r="C85" s="225">
        <v>300</v>
      </c>
      <c r="D85" s="224" t="s">
        <v>306</v>
      </c>
      <c r="E85" s="222" t="s">
        <v>581</v>
      </c>
      <c r="F85" s="398"/>
      <c r="G85" s="416"/>
    </row>
    <row r="86" spans="3:7" ht="18.75">
      <c r="C86" s="225">
        <v>301</v>
      </c>
      <c r="D86" s="224" t="s">
        <v>582</v>
      </c>
      <c r="E86" s="222" t="s">
        <v>583</v>
      </c>
      <c r="F86" s="398"/>
      <c r="G86" s="416"/>
    </row>
    <row r="87" spans="3:7" ht="18.75">
      <c r="C87" s="225">
        <v>302</v>
      </c>
      <c r="D87" s="224" t="s">
        <v>307</v>
      </c>
      <c r="E87" s="222" t="s">
        <v>584</v>
      </c>
      <c r="F87" s="398"/>
      <c r="G87" s="416"/>
    </row>
    <row r="88" spans="3:7" ht="18.75">
      <c r="C88" s="225">
        <v>303</v>
      </c>
      <c r="D88" s="224" t="s">
        <v>308</v>
      </c>
      <c r="E88" s="222" t="s">
        <v>585</v>
      </c>
      <c r="F88" s="399">
        <v>291188</v>
      </c>
      <c r="G88" s="415">
        <v>291188</v>
      </c>
    </row>
    <row r="89" spans="3:7" ht="18.75">
      <c r="C89" s="225">
        <v>304</v>
      </c>
      <c r="D89" s="224" t="s">
        <v>309</v>
      </c>
      <c r="E89" s="222" t="s">
        <v>586</v>
      </c>
      <c r="F89" s="398"/>
      <c r="G89" s="416"/>
    </row>
    <row r="90" spans="3:7" ht="18.75">
      <c r="C90" s="225">
        <v>305</v>
      </c>
      <c r="D90" s="224" t="s">
        <v>310</v>
      </c>
      <c r="E90" s="222" t="s">
        <v>587</v>
      </c>
      <c r="F90" s="398"/>
      <c r="G90" s="416"/>
    </row>
    <row r="91" spans="3:7" ht="18.75">
      <c r="C91" s="225">
        <v>306</v>
      </c>
      <c r="D91" s="224" t="s">
        <v>311</v>
      </c>
      <c r="E91" s="222" t="s">
        <v>588</v>
      </c>
      <c r="F91" s="398"/>
      <c r="G91" s="416"/>
    </row>
    <row r="92" spans="3:7" ht="18.75">
      <c r="C92" s="225">
        <v>309</v>
      </c>
      <c r="D92" s="224" t="s">
        <v>312</v>
      </c>
      <c r="E92" s="222" t="s">
        <v>589</v>
      </c>
      <c r="F92" s="399">
        <v>6757</v>
      </c>
      <c r="G92" s="415">
        <v>6757</v>
      </c>
    </row>
    <row r="93" spans="3:7" ht="18.75">
      <c r="C93" s="226">
        <v>31</v>
      </c>
      <c r="D93" s="219" t="s">
        <v>590</v>
      </c>
      <c r="E93" s="222" t="s">
        <v>591</v>
      </c>
      <c r="F93" s="398"/>
      <c r="G93" s="416"/>
    </row>
    <row r="94" spans="3:7" ht="18.75">
      <c r="C94" s="226" t="s">
        <v>592</v>
      </c>
      <c r="D94" s="219" t="s">
        <v>593</v>
      </c>
      <c r="E94" s="222" t="s">
        <v>594</v>
      </c>
      <c r="F94" s="398"/>
      <c r="G94" s="416"/>
    </row>
    <row r="95" spans="3:7" ht="18.75">
      <c r="C95" s="226">
        <v>32</v>
      </c>
      <c r="D95" s="219" t="s">
        <v>313</v>
      </c>
      <c r="E95" s="222" t="s">
        <v>595</v>
      </c>
      <c r="F95" s="398"/>
      <c r="G95" s="415"/>
    </row>
    <row r="96" spans="3:7" ht="75">
      <c r="C96" s="226">
        <v>330</v>
      </c>
      <c r="D96" s="219" t="s">
        <v>596</v>
      </c>
      <c r="E96" s="222" t="s">
        <v>597</v>
      </c>
      <c r="F96" s="399">
        <v>48500</v>
      </c>
      <c r="G96" s="415">
        <v>47500</v>
      </c>
    </row>
    <row r="97" spans="3:7" ht="93.75">
      <c r="C97" s="226" t="s">
        <v>314</v>
      </c>
      <c r="D97" s="219" t="s">
        <v>598</v>
      </c>
      <c r="E97" s="222" t="s">
        <v>599</v>
      </c>
      <c r="F97" s="398"/>
      <c r="G97" s="416"/>
    </row>
    <row r="98" spans="3:7" ht="93.75">
      <c r="C98" s="226" t="s">
        <v>314</v>
      </c>
      <c r="D98" s="219" t="s">
        <v>600</v>
      </c>
      <c r="E98" s="222" t="s">
        <v>601</v>
      </c>
      <c r="F98" s="398"/>
      <c r="G98" s="416"/>
    </row>
    <row r="99" spans="3:7" ht="37.5">
      <c r="C99" s="226">
        <v>34</v>
      </c>
      <c r="D99" s="219" t="s">
        <v>602</v>
      </c>
      <c r="E99" s="222" t="s">
        <v>603</v>
      </c>
      <c r="F99" s="399">
        <v>13153</v>
      </c>
      <c r="G99" s="415">
        <v>29660</v>
      </c>
    </row>
    <row r="100" spans="3:7" ht="18.75">
      <c r="C100" s="225">
        <v>340</v>
      </c>
      <c r="D100" s="224" t="s">
        <v>604</v>
      </c>
      <c r="E100" s="222" t="s">
        <v>605</v>
      </c>
      <c r="F100" s="399">
        <v>13153</v>
      </c>
      <c r="G100" s="415">
        <v>13660</v>
      </c>
    </row>
    <row r="101" spans="3:7" ht="18.75">
      <c r="C101" s="225">
        <v>341</v>
      </c>
      <c r="D101" s="224" t="s">
        <v>606</v>
      </c>
      <c r="E101" s="222" t="s">
        <v>607</v>
      </c>
      <c r="F101" s="399"/>
      <c r="G101" s="415">
        <v>16000</v>
      </c>
    </row>
    <row r="102" spans="3:7" ht="18.75">
      <c r="C102" s="226"/>
      <c r="D102" s="219" t="s">
        <v>608</v>
      </c>
      <c r="E102" s="222" t="s">
        <v>609</v>
      </c>
      <c r="F102" s="398"/>
      <c r="G102" s="415"/>
    </row>
    <row r="103" spans="3:7" ht="18.75">
      <c r="C103" s="226">
        <v>35</v>
      </c>
      <c r="D103" s="219" t="s">
        <v>610</v>
      </c>
      <c r="E103" s="222" t="s">
        <v>611</v>
      </c>
      <c r="F103" s="399"/>
      <c r="G103" s="415"/>
    </row>
    <row r="104" spans="3:7" ht="18.75">
      <c r="C104" s="225">
        <v>350</v>
      </c>
      <c r="D104" s="224" t="s">
        <v>612</v>
      </c>
      <c r="E104" s="222" t="s">
        <v>613</v>
      </c>
      <c r="F104" s="287"/>
      <c r="G104" s="416"/>
    </row>
    <row r="105" spans="3:7" ht="18.75">
      <c r="C105" s="225">
        <v>351</v>
      </c>
      <c r="D105" s="224" t="s">
        <v>614</v>
      </c>
      <c r="E105" s="222" t="s">
        <v>615</v>
      </c>
      <c r="F105" s="286"/>
      <c r="G105" s="416"/>
    </row>
    <row r="106" spans="3:7" ht="37.5">
      <c r="C106" s="226"/>
      <c r="D106" s="219" t="s">
        <v>616</v>
      </c>
      <c r="E106" s="222" t="s">
        <v>617</v>
      </c>
      <c r="F106" s="287">
        <v>19921</v>
      </c>
      <c r="G106" s="415">
        <v>19067</v>
      </c>
    </row>
    <row r="107" spans="3:7" ht="37.5">
      <c r="C107" s="226">
        <v>40</v>
      </c>
      <c r="D107" s="219" t="s">
        <v>618</v>
      </c>
      <c r="E107" s="222" t="s">
        <v>619</v>
      </c>
      <c r="F107" s="287">
        <v>15348</v>
      </c>
      <c r="G107" s="415">
        <v>14567</v>
      </c>
    </row>
    <row r="108" spans="3:7" ht="18.75">
      <c r="C108" s="225">
        <v>400</v>
      </c>
      <c r="D108" s="224" t="s">
        <v>315</v>
      </c>
      <c r="E108" s="222" t="s">
        <v>620</v>
      </c>
      <c r="F108" s="286"/>
      <c r="G108" s="416"/>
    </row>
    <row r="109" spans="3:7" ht="37.5">
      <c r="C109" s="225">
        <v>401</v>
      </c>
      <c r="D109" s="224" t="s">
        <v>621</v>
      </c>
      <c r="E109" s="222" t="s">
        <v>622</v>
      </c>
      <c r="F109" s="286"/>
      <c r="G109" s="416"/>
    </row>
    <row r="110" spans="3:7" ht="18.75">
      <c r="C110" s="225">
        <v>403</v>
      </c>
      <c r="D110" s="224" t="s">
        <v>316</v>
      </c>
      <c r="E110" s="222" t="s">
        <v>623</v>
      </c>
      <c r="F110" s="286"/>
      <c r="G110" s="415"/>
    </row>
    <row r="111" spans="3:7" ht="37.5">
      <c r="C111" s="225">
        <v>404</v>
      </c>
      <c r="D111" s="224" t="s">
        <v>317</v>
      </c>
      <c r="E111" s="222" t="s">
        <v>624</v>
      </c>
      <c r="F111" s="287">
        <v>15348</v>
      </c>
      <c r="G111" s="415">
        <v>14500</v>
      </c>
    </row>
    <row r="112" spans="3:7" ht="18.75">
      <c r="C112" s="225">
        <v>405</v>
      </c>
      <c r="D112" s="224" t="s">
        <v>625</v>
      </c>
      <c r="E112" s="222" t="s">
        <v>626</v>
      </c>
      <c r="F112" s="286">
        <v>67</v>
      </c>
      <c r="G112" s="416">
        <v>67</v>
      </c>
    </row>
    <row r="113" spans="3:7" ht="18.75">
      <c r="C113" s="225" t="s">
        <v>318</v>
      </c>
      <c r="D113" s="224" t="s">
        <v>319</v>
      </c>
      <c r="E113" s="222" t="s">
        <v>627</v>
      </c>
      <c r="F113" s="286"/>
      <c r="G113" s="416"/>
    </row>
    <row r="114" spans="3:7" ht="37.5">
      <c r="C114" s="226">
        <v>41</v>
      </c>
      <c r="D114" s="219" t="s">
        <v>628</v>
      </c>
      <c r="E114" s="222" t="s">
        <v>629</v>
      </c>
      <c r="F114" s="287">
        <v>4573</v>
      </c>
      <c r="G114" s="415">
        <v>4500</v>
      </c>
    </row>
    <row r="115" spans="3:7" ht="18.75">
      <c r="C115" s="225">
        <v>410</v>
      </c>
      <c r="D115" s="224" t="s">
        <v>320</v>
      </c>
      <c r="E115" s="222" t="s">
        <v>630</v>
      </c>
      <c r="F115" s="286"/>
      <c r="G115" s="416"/>
    </row>
    <row r="116" spans="3:7" ht="37.5">
      <c r="C116" s="225">
        <v>411</v>
      </c>
      <c r="D116" s="224" t="s">
        <v>321</v>
      </c>
      <c r="E116" s="222" t="s">
        <v>631</v>
      </c>
      <c r="F116" s="286"/>
      <c r="G116" s="415"/>
    </row>
    <row r="117" spans="3:7" ht="37.5">
      <c r="C117" s="225">
        <v>412</v>
      </c>
      <c r="D117" s="224" t="s">
        <v>632</v>
      </c>
      <c r="E117" s="222" t="s">
        <v>633</v>
      </c>
      <c r="F117" s="286"/>
      <c r="G117" s="415"/>
    </row>
    <row r="118" spans="3:7" ht="37.5">
      <c r="C118" s="225">
        <v>413</v>
      </c>
      <c r="D118" s="224" t="s">
        <v>634</v>
      </c>
      <c r="E118" s="222" t="s">
        <v>635</v>
      </c>
      <c r="F118" s="286"/>
      <c r="G118" s="415"/>
    </row>
    <row r="119" spans="3:7" ht="18.75">
      <c r="C119" s="225">
        <v>414</v>
      </c>
      <c r="D119" s="224" t="s">
        <v>636</v>
      </c>
      <c r="E119" s="222" t="s">
        <v>637</v>
      </c>
      <c r="F119" s="286"/>
      <c r="G119" s="415"/>
    </row>
    <row r="120" spans="3:7" ht="18.75">
      <c r="C120" s="225">
        <v>415</v>
      </c>
      <c r="D120" s="224" t="s">
        <v>638</v>
      </c>
      <c r="E120" s="222" t="s">
        <v>639</v>
      </c>
      <c r="F120" s="286"/>
      <c r="G120" s="416"/>
    </row>
    <row r="121" spans="3:7" ht="18.75">
      <c r="C121" s="225">
        <v>416</v>
      </c>
      <c r="D121" s="224" t="s">
        <v>640</v>
      </c>
      <c r="E121" s="222" t="s">
        <v>641</v>
      </c>
      <c r="F121" s="287">
        <v>4573</v>
      </c>
      <c r="G121" s="415">
        <v>4500</v>
      </c>
    </row>
    <row r="122" spans="3:7" ht="18.75">
      <c r="C122" s="225">
        <v>419</v>
      </c>
      <c r="D122" s="224" t="s">
        <v>642</v>
      </c>
      <c r="E122" s="222" t="s">
        <v>643</v>
      </c>
      <c r="F122" s="286"/>
      <c r="G122" s="416"/>
    </row>
    <row r="123" spans="3:7" ht="18.75">
      <c r="C123" s="226">
        <v>498</v>
      </c>
      <c r="D123" s="219" t="s">
        <v>644</v>
      </c>
      <c r="E123" s="222" t="s">
        <v>645</v>
      </c>
      <c r="F123" s="287">
        <v>12500</v>
      </c>
      <c r="G123" s="415">
        <v>12000</v>
      </c>
    </row>
    <row r="124" spans="3:7" ht="37.5">
      <c r="C124" s="226" t="s">
        <v>646</v>
      </c>
      <c r="D124" s="219" t="s">
        <v>647</v>
      </c>
      <c r="E124" s="222" t="s">
        <v>648</v>
      </c>
      <c r="F124" s="287">
        <v>342651</v>
      </c>
      <c r="G124" s="415">
        <v>336891</v>
      </c>
    </row>
    <row r="125" spans="3:7" ht="56.25">
      <c r="C125" s="226">
        <v>42</v>
      </c>
      <c r="D125" s="219" t="s">
        <v>649</v>
      </c>
      <c r="E125" s="222" t="s">
        <v>650</v>
      </c>
      <c r="F125" s="287">
        <v>8572</v>
      </c>
      <c r="G125" s="415">
        <v>13860</v>
      </c>
    </row>
    <row r="126" spans="3:7" ht="37.5">
      <c r="C126" s="225">
        <v>420</v>
      </c>
      <c r="D126" s="224" t="s">
        <v>651</v>
      </c>
      <c r="E126" s="222" t="s">
        <v>652</v>
      </c>
      <c r="F126" s="286"/>
      <c r="G126" s="415"/>
    </row>
    <row r="127" spans="3:7" ht="37.5">
      <c r="C127" s="225">
        <v>421</v>
      </c>
      <c r="D127" s="224" t="s">
        <v>653</v>
      </c>
      <c r="E127" s="222" t="s">
        <v>654</v>
      </c>
      <c r="F127" s="286"/>
      <c r="G127" s="416"/>
    </row>
    <row r="128" spans="3:7" ht="18.75">
      <c r="C128" s="225">
        <v>422</v>
      </c>
      <c r="D128" s="224" t="s">
        <v>563</v>
      </c>
      <c r="E128" s="222" t="s">
        <v>655</v>
      </c>
      <c r="F128" s="287">
        <v>8572</v>
      </c>
      <c r="G128" s="415">
        <v>13860</v>
      </c>
    </row>
    <row r="129" spans="3:7" ht="18.75">
      <c r="C129" s="225">
        <v>423</v>
      </c>
      <c r="D129" s="224" t="s">
        <v>565</v>
      </c>
      <c r="E129" s="222" t="s">
        <v>656</v>
      </c>
      <c r="F129" s="286"/>
      <c r="G129" s="415"/>
    </row>
    <row r="130" spans="3:7" ht="56.25">
      <c r="C130" s="225">
        <v>427</v>
      </c>
      <c r="D130" s="224" t="s">
        <v>657</v>
      </c>
      <c r="E130" s="222" t="s">
        <v>658</v>
      </c>
      <c r="F130" s="286"/>
      <c r="G130" s="415"/>
    </row>
    <row r="131" spans="3:7" ht="18.75">
      <c r="C131" s="225" t="s">
        <v>659</v>
      </c>
      <c r="D131" s="224" t="s">
        <v>660</v>
      </c>
      <c r="E131" s="222" t="s">
        <v>661</v>
      </c>
      <c r="F131" s="287"/>
      <c r="G131" s="416"/>
    </row>
    <row r="132" spans="3:7" ht="37.5">
      <c r="C132" s="226">
        <v>430</v>
      </c>
      <c r="D132" s="219" t="s">
        <v>662</v>
      </c>
      <c r="E132" s="222" t="s">
        <v>663</v>
      </c>
      <c r="F132" s="287">
        <v>3500</v>
      </c>
      <c r="G132" s="415">
        <v>3400</v>
      </c>
    </row>
    <row r="133" spans="3:7" ht="37.5">
      <c r="C133" s="226" t="s">
        <v>664</v>
      </c>
      <c r="D133" s="219" t="s">
        <v>665</v>
      </c>
      <c r="E133" s="222" t="s">
        <v>666</v>
      </c>
      <c r="F133" s="287">
        <v>15359</v>
      </c>
      <c r="G133" s="415">
        <v>16531</v>
      </c>
    </row>
    <row r="134" spans="3:7" ht="37.5">
      <c r="C134" s="225">
        <v>431</v>
      </c>
      <c r="D134" s="224" t="s">
        <v>667</v>
      </c>
      <c r="E134" s="222" t="s">
        <v>668</v>
      </c>
      <c r="F134" s="286"/>
      <c r="G134" s="416"/>
    </row>
    <row r="135" spans="3:7" ht="37.5">
      <c r="C135" s="225">
        <v>432</v>
      </c>
      <c r="D135" s="224" t="s">
        <v>669</v>
      </c>
      <c r="E135" s="222" t="s">
        <v>670</v>
      </c>
      <c r="F135" s="286"/>
      <c r="G135" s="416"/>
    </row>
    <row r="136" spans="3:7" ht="37.5">
      <c r="C136" s="225">
        <v>433</v>
      </c>
      <c r="D136" s="224" t="s">
        <v>671</v>
      </c>
      <c r="E136" s="222" t="s">
        <v>672</v>
      </c>
      <c r="F136" s="286"/>
      <c r="G136" s="416"/>
    </row>
    <row r="137" spans="3:7" ht="37.5">
      <c r="C137" s="225">
        <v>434</v>
      </c>
      <c r="D137" s="224" t="s">
        <v>673</v>
      </c>
      <c r="E137" s="222" t="s">
        <v>674</v>
      </c>
      <c r="F137" s="286"/>
      <c r="G137" s="416"/>
    </row>
    <row r="138" spans="3:7" ht="18.75">
      <c r="C138" s="225">
        <v>435</v>
      </c>
      <c r="D138" s="224" t="s">
        <v>675</v>
      </c>
      <c r="E138" s="222" t="s">
        <v>676</v>
      </c>
      <c r="F138" s="287">
        <v>14159</v>
      </c>
      <c r="G138" s="415">
        <v>15800</v>
      </c>
    </row>
    <row r="139" spans="3:7" ht="18.75">
      <c r="C139" s="225">
        <v>436</v>
      </c>
      <c r="D139" s="224" t="s">
        <v>677</v>
      </c>
      <c r="E139" s="222" t="s">
        <v>678</v>
      </c>
      <c r="F139" s="286"/>
      <c r="G139" s="416"/>
    </row>
    <row r="140" spans="3:7" ht="18.75">
      <c r="C140" s="225">
        <v>439</v>
      </c>
      <c r="D140" s="224" t="s">
        <v>679</v>
      </c>
      <c r="E140" s="222" t="s">
        <v>680</v>
      </c>
      <c r="F140" s="287">
        <v>1200</v>
      </c>
      <c r="G140" s="415">
        <v>731</v>
      </c>
    </row>
    <row r="141" spans="3:7" ht="18.75">
      <c r="C141" s="226" t="s">
        <v>681</v>
      </c>
      <c r="D141" s="219" t="s">
        <v>682</v>
      </c>
      <c r="E141" s="222" t="s">
        <v>683</v>
      </c>
      <c r="F141" s="287">
        <v>13000</v>
      </c>
      <c r="G141" s="415">
        <v>11000</v>
      </c>
    </row>
    <row r="142" spans="3:7" ht="37.5">
      <c r="C142" s="226">
        <v>47</v>
      </c>
      <c r="D142" s="219" t="s">
        <v>684</v>
      </c>
      <c r="E142" s="222" t="s">
        <v>685</v>
      </c>
      <c r="F142" s="287">
        <v>2000</v>
      </c>
      <c r="G142" s="415">
        <v>2100</v>
      </c>
    </row>
    <row r="143" spans="3:7" ht="37.5">
      <c r="C143" s="226">
        <v>48</v>
      </c>
      <c r="D143" s="219" t="s">
        <v>686</v>
      </c>
      <c r="E143" s="222" t="s">
        <v>687</v>
      </c>
      <c r="F143" s="287"/>
      <c r="G143" s="416"/>
    </row>
    <row r="144" spans="3:7" ht="37.5">
      <c r="C144" s="226" t="s">
        <v>323</v>
      </c>
      <c r="D144" s="219" t="s">
        <v>688</v>
      </c>
      <c r="E144" s="222" t="s">
        <v>689</v>
      </c>
      <c r="F144" s="287">
        <v>300220</v>
      </c>
      <c r="G144" s="415">
        <v>290000</v>
      </c>
    </row>
    <row r="145" spans="3:7" ht="75">
      <c r="C145" s="226"/>
      <c r="D145" s="219" t="s">
        <v>690</v>
      </c>
      <c r="E145" s="222" t="s">
        <v>691</v>
      </c>
      <c r="F145" s="286"/>
      <c r="G145" s="416"/>
    </row>
    <row r="146" spans="3:7" ht="37.5">
      <c r="C146" s="226"/>
      <c r="D146" s="219" t="s">
        <v>692</v>
      </c>
      <c r="E146" s="222" t="s">
        <v>693</v>
      </c>
      <c r="F146" s="287">
        <v>727913</v>
      </c>
      <c r="G146" s="415">
        <v>736306</v>
      </c>
    </row>
    <row r="147" spans="3:7" ht="18.75">
      <c r="C147" s="226">
        <v>89</v>
      </c>
      <c r="D147" s="219" t="s">
        <v>694</v>
      </c>
      <c r="E147" s="222" t="s">
        <v>695</v>
      </c>
      <c r="F147" s="399">
        <v>61350</v>
      </c>
      <c r="G147" s="415">
        <v>66201</v>
      </c>
    </row>
    <row r="148" ht="21.75" customHeight="1"/>
    <row r="149" ht="15.75">
      <c r="D149" s="330"/>
    </row>
    <row r="150" ht="15.75">
      <c r="C150" s="330"/>
    </row>
    <row r="151" spans="4:6" ht="15.75">
      <c r="D151" s="331"/>
      <c r="E151" s="332"/>
      <c r="F151" s="332"/>
    </row>
    <row r="152" spans="3:6" ht="15.75">
      <c r="C152" s="331"/>
      <c r="D152" s="331"/>
      <c r="E152" s="332"/>
      <c r="F152" s="332"/>
    </row>
    <row r="153" spans="3:6" ht="15.75">
      <c r="C153" s="331"/>
      <c r="E153" s="332"/>
      <c r="F153" s="332"/>
    </row>
    <row r="154" spans="4:6" ht="15.75">
      <c r="D154" s="331"/>
      <c r="E154" s="332"/>
      <c r="F154" s="332"/>
    </row>
    <row r="155" spans="3:6" ht="15.75">
      <c r="C155" s="331"/>
      <c r="D155" s="331"/>
      <c r="E155" s="332"/>
      <c r="F155" s="332"/>
    </row>
    <row r="156" spans="3:6" ht="15.75">
      <c r="C156" s="331"/>
      <c r="D156" s="331"/>
      <c r="E156" s="332"/>
      <c r="F156" s="332"/>
    </row>
    <row r="157" spans="3:6" ht="15.75">
      <c r="C157" s="331"/>
      <c r="D157" s="331"/>
      <c r="E157" s="332"/>
      <c r="F157" s="332"/>
    </row>
    <row r="158" spans="3:6" ht="15.75">
      <c r="C158" s="331"/>
      <c r="E158" s="332"/>
      <c r="F158" s="332"/>
    </row>
    <row r="159" spans="4:6" ht="15.75">
      <c r="D159" s="331"/>
      <c r="E159" s="332"/>
      <c r="F159" s="332"/>
    </row>
    <row r="160" spans="3:6" ht="15.75">
      <c r="C160" s="331"/>
      <c r="D160" s="331"/>
      <c r="E160" s="332"/>
      <c r="F160" s="332"/>
    </row>
    <row r="161" spans="3:6" ht="15.75">
      <c r="C161" s="331"/>
      <c r="D161" s="331"/>
      <c r="E161" s="332"/>
      <c r="F161" s="332"/>
    </row>
    <row r="162" spans="3:6" ht="15.75">
      <c r="C162" s="331"/>
      <c r="D162" s="331"/>
      <c r="E162" s="332"/>
      <c r="F162" s="332"/>
    </row>
    <row r="163" spans="3:6" ht="15.75">
      <c r="C163" s="331"/>
      <c r="D163" s="331"/>
      <c r="E163" s="332"/>
      <c r="F163" s="332"/>
    </row>
    <row r="164" spans="3:6" ht="15.75">
      <c r="C164" s="331"/>
      <c r="D164" s="333"/>
      <c r="E164" s="332"/>
      <c r="F164" s="332"/>
    </row>
    <row r="165" spans="3:6" ht="15.75">
      <c r="C165" s="331"/>
      <c r="D165" s="331"/>
      <c r="E165" s="332"/>
      <c r="F165" s="332"/>
    </row>
    <row r="166" spans="3:6" ht="15.75">
      <c r="C166" s="331"/>
      <c r="D166" s="331"/>
      <c r="E166" s="332"/>
      <c r="F166" s="332"/>
    </row>
    <row r="167" spans="3:6" ht="15.75">
      <c r="C167" s="331"/>
      <c r="D167" s="331"/>
      <c r="E167" s="332"/>
      <c r="F167" s="332"/>
    </row>
    <row r="168" spans="3:6" ht="15.75">
      <c r="C168" s="331"/>
      <c r="D168" s="331"/>
      <c r="E168" s="332"/>
      <c r="F168" s="332"/>
    </row>
    <row r="169" spans="3:6" ht="15.75">
      <c r="C169" s="331"/>
      <c r="D169" s="331"/>
      <c r="E169" s="332"/>
      <c r="F169" s="332"/>
    </row>
    <row r="170" spans="3:6" ht="15.75">
      <c r="C170" s="331"/>
      <c r="D170" s="331"/>
      <c r="E170" s="332"/>
      <c r="F170" s="332"/>
    </row>
    <row r="171" spans="3:6" ht="15.75">
      <c r="C171" s="331"/>
      <c r="E171" s="332"/>
      <c r="F171" s="332"/>
    </row>
    <row r="172" spans="4:6" ht="15.75">
      <c r="D172" s="331"/>
      <c r="E172" s="332"/>
      <c r="F172" s="332"/>
    </row>
    <row r="173" spans="3:6" ht="15.75">
      <c r="C173" s="331"/>
      <c r="E173" s="332"/>
      <c r="F173" s="332"/>
    </row>
    <row r="174" spans="4:6" ht="15.75">
      <c r="D174" s="331"/>
      <c r="E174" s="332"/>
      <c r="F174" s="332"/>
    </row>
    <row r="175" spans="3:6" ht="15.75">
      <c r="C175" s="331"/>
      <c r="D175" s="331"/>
      <c r="E175" s="332"/>
      <c r="F175" s="332"/>
    </row>
    <row r="176" ht="15.75">
      <c r="C176" s="331"/>
    </row>
  </sheetData>
  <sheetProtection/>
  <mergeCells count="5">
    <mergeCell ref="C3:G3"/>
    <mergeCell ref="F5:G5"/>
    <mergeCell ref="C5:C7"/>
    <mergeCell ref="D5:D7"/>
    <mergeCell ref="E5:E7"/>
  </mergeCells>
  <printOptions/>
  <pageMargins left="0.75" right="0.75" top="1" bottom="1" header="0.5" footer="0.5"/>
  <pageSetup fitToHeight="1" fitToWidth="1" horizontalDpi="600" verticalDpi="600" orientation="portrait" scale="1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20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60"/>
  <sheetViews>
    <sheetView zoomScale="75" zoomScaleNormal="75" zoomScalePageLayoutView="0" workbookViewId="0" topLeftCell="A44">
      <selection activeCell="F60" sqref="F60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42"/>
      <c r="D3" s="42"/>
      <c r="E3" s="42"/>
      <c r="F3" s="69" t="s">
        <v>168</v>
      </c>
    </row>
    <row r="4" spans="3:6" s="5" customFormat="1" ht="24.75" customHeight="1">
      <c r="C4" s="496" t="s">
        <v>98</v>
      </c>
      <c r="D4" s="496"/>
      <c r="E4" s="496"/>
      <c r="F4" s="496"/>
    </row>
    <row r="5" spans="3:6" s="5" customFormat="1" ht="24.75" customHeight="1">
      <c r="C5" s="497" t="s">
        <v>787</v>
      </c>
      <c r="D5" s="498"/>
      <c r="E5" s="498"/>
      <c r="F5" s="498"/>
    </row>
    <row r="6" spans="3:6" s="5" customFormat="1" ht="24.75" customHeight="1">
      <c r="C6" s="56"/>
      <c r="D6" s="56"/>
      <c r="E6" s="56"/>
      <c r="F6" s="56"/>
    </row>
    <row r="7" spans="3:6" s="2" customFormat="1" ht="16.5" thickBot="1">
      <c r="C7" s="42"/>
      <c r="D7" s="42"/>
      <c r="E7" s="42"/>
      <c r="F7" s="58" t="s">
        <v>152</v>
      </c>
    </row>
    <row r="8" spans="3:6" s="2" customFormat="1" ht="30" customHeight="1">
      <c r="C8" s="494" t="s">
        <v>153</v>
      </c>
      <c r="D8" s="492" t="s">
        <v>86</v>
      </c>
      <c r="E8" s="493" t="s">
        <v>126</v>
      </c>
      <c r="F8" s="493"/>
    </row>
    <row r="9" spans="3:6" s="2" customFormat="1" ht="39.75" customHeight="1">
      <c r="C9" s="495"/>
      <c r="D9" s="493"/>
      <c r="E9" s="55" t="s">
        <v>730</v>
      </c>
      <c r="F9" s="55" t="s">
        <v>784</v>
      </c>
    </row>
    <row r="10" spans="3:6" s="2" customFormat="1" ht="30" customHeight="1">
      <c r="C10" s="59"/>
      <c r="D10" s="55"/>
      <c r="E10" s="11">
        <v>3</v>
      </c>
      <c r="F10" s="11">
        <v>4</v>
      </c>
    </row>
    <row r="11" spans="3:6" s="2" customFormat="1" ht="33.75" customHeight="1">
      <c r="C11" s="256" t="s">
        <v>374</v>
      </c>
      <c r="D11" s="178"/>
      <c r="E11" s="66"/>
      <c r="F11" s="11"/>
    </row>
    <row r="12" spans="3:6" s="2" customFormat="1" ht="33.75" customHeight="1">
      <c r="C12" s="256" t="s">
        <v>375</v>
      </c>
      <c r="D12" s="178">
        <v>3001</v>
      </c>
      <c r="E12" s="417">
        <v>383684</v>
      </c>
      <c r="F12" s="418">
        <v>396577</v>
      </c>
    </row>
    <row r="13" spans="3:6" s="2" customFormat="1" ht="33.75" customHeight="1">
      <c r="C13" s="257" t="s">
        <v>99</v>
      </c>
      <c r="D13" s="178">
        <v>3002</v>
      </c>
      <c r="E13" s="417">
        <v>353514</v>
      </c>
      <c r="F13" s="418">
        <v>389387</v>
      </c>
    </row>
    <row r="14" spans="3:6" s="2" customFormat="1" ht="33.75" customHeight="1">
      <c r="C14" s="257" t="s">
        <v>100</v>
      </c>
      <c r="D14" s="178">
        <v>3003</v>
      </c>
      <c r="E14" s="417">
        <v>170</v>
      </c>
      <c r="F14" s="420">
        <v>190</v>
      </c>
    </row>
    <row r="15" spans="3:6" s="2" customFormat="1" ht="33.75" customHeight="1">
      <c r="C15" s="257" t="s">
        <v>101</v>
      </c>
      <c r="D15" s="178">
        <v>3004</v>
      </c>
      <c r="E15" s="417">
        <v>30000</v>
      </c>
      <c r="F15" s="418">
        <v>7000</v>
      </c>
    </row>
    <row r="16" spans="3:6" s="2" customFormat="1" ht="33.75" customHeight="1">
      <c r="C16" s="256" t="s">
        <v>376</v>
      </c>
      <c r="D16" s="178">
        <v>3005</v>
      </c>
      <c r="E16" s="417">
        <v>353315</v>
      </c>
      <c r="F16" s="418">
        <v>371208</v>
      </c>
    </row>
    <row r="17" spans="3:6" s="2" customFormat="1" ht="33.75" customHeight="1">
      <c r="C17" s="257" t="s">
        <v>102</v>
      </c>
      <c r="D17" s="178">
        <v>3006</v>
      </c>
      <c r="E17" s="417">
        <v>133271</v>
      </c>
      <c r="F17" s="418">
        <v>149631</v>
      </c>
    </row>
    <row r="18" spans="3:6" ht="33.75" customHeight="1">
      <c r="C18" s="257" t="s">
        <v>377</v>
      </c>
      <c r="D18" s="178">
        <v>3007</v>
      </c>
      <c r="E18" s="417">
        <v>215590</v>
      </c>
      <c r="F18" s="418">
        <v>215590</v>
      </c>
    </row>
    <row r="19" spans="3:6" ht="33.75" customHeight="1">
      <c r="C19" s="257" t="s">
        <v>103</v>
      </c>
      <c r="D19" s="178">
        <v>3008</v>
      </c>
      <c r="E19" s="417">
        <v>600</v>
      </c>
      <c r="F19" s="420">
        <v>600</v>
      </c>
    </row>
    <row r="20" spans="3:6" ht="33.75" customHeight="1">
      <c r="C20" s="257" t="s">
        <v>104</v>
      </c>
      <c r="D20" s="178">
        <v>3009</v>
      </c>
      <c r="E20" s="417">
        <v>1909</v>
      </c>
      <c r="F20" s="418">
        <v>1755</v>
      </c>
    </row>
    <row r="21" spans="3:6" ht="33.75" customHeight="1">
      <c r="C21" s="257" t="s">
        <v>378</v>
      </c>
      <c r="D21" s="178">
        <v>3010</v>
      </c>
      <c r="E21" s="417">
        <v>1945</v>
      </c>
      <c r="F21" s="418">
        <v>3632</v>
      </c>
    </row>
    <row r="22" spans="3:6" ht="33.75" customHeight="1">
      <c r="C22" s="256" t="s">
        <v>379</v>
      </c>
      <c r="D22" s="178">
        <v>3011</v>
      </c>
      <c r="E22" s="417">
        <v>30369</v>
      </c>
      <c r="F22" s="418">
        <v>25369</v>
      </c>
    </row>
    <row r="23" spans="3:6" ht="33.75" customHeight="1">
      <c r="C23" s="256" t="s">
        <v>380</v>
      </c>
      <c r="D23" s="178">
        <v>3012</v>
      </c>
      <c r="E23" s="417"/>
      <c r="F23" s="420"/>
    </row>
    <row r="24" spans="3:6" ht="33.75" customHeight="1">
      <c r="C24" s="256" t="s">
        <v>42</v>
      </c>
      <c r="D24" s="178"/>
      <c r="E24" s="417"/>
      <c r="F24" s="420"/>
    </row>
    <row r="25" spans="3:6" ht="33.75" customHeight="1">
      <c r="C25" s="256" t="s">
        <v>381</v>
      </c>
      <c r="D25" s="178">
        <v>3013</v>
      </c>
      <c r="E25" s="417"/>
      <c r="F25" s="420"/>
    </row>
    <row r="26" spans="3:6" ht="33.75" customHeight="1">
      <c r="C26" s="257" t="s">
        <v>43</v>
      </c>
      <c r="D26" s="178">
        <v>3014</v>
      </c>
      <c r="E26" s="417"/>
      <c r="F26" s="420"/>
    </row>
    <row r="27" spans="3:6" ht="33.75" customHeight="1">
      <c r="C27" s="257" t="s">
        <v>382</v>
      </c>
      <c r="D27" s="178">
        <v>3015</v>
      </c>
      <c r="E27" s="417"/>
      <c r="F27" s="420"/>
    </row>
    <row r="28" spans="3:6" ht="33.75" customHeight="1">
      <c r="C28" s="257" t="s">
        <v>44</v>
      </c>
      <c r="D28" s="178">
        <v>3016</v>
      </c>
      <c r="E28" s="417"/>
      <c r="F28" s="420"/>
    </row>
    <row r="29" spans="3:6" ht="33.75" customHeight="1">
      <c r="C29" s="257" t="s">
        <v>45</v>
      </c>
      <c r="D29" s="178">
        <v>3017</v>
      </c>
      <c r="E29" s="417"/>
      <c r="F29" s="420"/>
    </row>
    <row r="30" spans="3:6" ht="33.75" customHeight="1">
      <c r="C30" s="257" t="s">
        <v>46</v>
      </c>
      <c r="D30" s="178">
        <v>3018</v>
      </c>
      <c r="E30" s="417"/>
      <c r="F30" s="420"/>
    </row>
    <row r="31" spans="3:6" ht="33.75" customHeight="1">
      <c r="C31" s="256" t="s">
        <v>383</v>
      </c>
      <c r="D31" s="178">
        <v>3019</v>
      </c>
      <c r="E31" s="417">
        <v>20000</v>
      </c>
      <c r="F31" s="418">
        <v>30000</v>
      </c>
    </row>
    <row r="32" spans="3:6" ht="33.75" customHeight="1">
      <c r="C32" s="257" t="s">
        <v>47</v>
      </c>
      <c r="D32" s="178">
        <v>3020</v>
      </c>
      <c r="E32" s="417"/>
      <c r="F32" s="418"/>
    </row>
    <row r="33" spans="3:6" ht="33.75" customHeight="1">
      <c r="C33" s="257" t="s">
        <v>384</v>
      </c>
      <c r="D33" s="178">
        <v>3021</v>
      </c>
      <c r="E33" s="417">
        <v>20000</v>
      </c>
      <c r="F33" s="418">
        <v>30000</v>
      </c>
    </row>
    <row r="34" spans="3:6" ht="33.75" customHeight="1">
      <c r="C34" s="257" t="s">
        <v>48</v>
      </c>
      <c r="D34" s="178">
        <v>3022</v>
      </c>
      <c r="E34" s="417"/>
      <c r="F34" s="420"/>
    </row>
    <row r="35" spans="3:6" ht="33.75" customHeight="1">
      <c r="C35" s="256" t="s">
        <v>385</v>
      </c>
      <c r="D35" s="178">
        <v>3023</v>
      </c>
      <c r="E35" s="417"/>
      <c r="F35" s="420"/>
    </row>
    <row r="36" spans="3:6" ht="33.75" customHeight="1">
      <c r="C36" s="256" t="s">
        <v>386</v>
      </c>
      <c r="D36" s="178">
        <v>3024</v>
      </c>
      <c r="E36" s="417">
        <v>20000</v>
      </c>
      <c r="F36" s="418">
        <v>30000</v>
      </c>
    </row>
    <row r="37" spans="3:6" ht="33.75" customHeight="1">
      <c r="C37" s="256" t="s">
        <v>49</v>
      </c>
      <c r="D37" s="178"/>
      <c r="E37" s="417"/>
      <c r="F37" s="420"/>
    </row>
    <row r="38" spans="3:6" ht="33.75" customHeight="1">
      <c r="C38" s="256" t="s">
        <v>387</v>
      </c>
      <c r="D38" s="178">
        <v>3025</v>
      </c>
      <c r="E38" s="417"/>
      <c r="F38" s="420"/>
    </row>
    <row r="39" spans="3:6" ht="33.75" customHeight="1">
      <c r="C39" s="257" t="s">
        <v>50</v>
      </c>
      <c r="D39" s="178">
        <v>3026</v>
      </c>
      <c r="E39" s="417"/>
      <c r="F39" s="420"/>
    </row>
    <row r="40" spans="3:6" ht="33.75" customHeight="1">
      <c r="C40" s="257" t="s">
        <v>230</v>
      </c>
      <c r="D40" s="178">
        <v>3027</v>
      </c>
      <c r="E40" s="417"/>
      <c r="F40" s="420"/>
    </row>
    <row r="41" spans="3:6" ht="33.75" customHeight="1">
      <c r="C41" s="257" t="s">
        <v>231</v>
      </c>
      <c r="D41" s="178">
        <v>3028</v>
      </c>
      <c r="E41" s="417"/>
      <c r="F41" s="420"/>
    </row>
    <row r="42" spans="3:6" ht="33.75" customHeight="1">
      <c r="C42" s="257" t="s">
        <v>232</v>
      </c>
      <c r="D42" s="178">
        <v>3029</v>
      </c>
      <c r="E42" s="417"/>
      <c r="F42" s="420"/>
    </row>
    <row r="43" spans="3:6" ht="33.75" customHeight="1">
      <c r="C43" s="257" t="s">
        <v>233</v>
      </c>
      <c r="D43" s="178">
        <v>3030</v>
      </c>
      <c r="E43" s="417"/>
      <c r="F43" s="420"/>
    </row>
    <row r="44" spans="3:6" ht="33.75" customHeight="1">
      <c r="C44" s="256" t="s">
        <v>388</v>
      </c>
      <c r="D44" s="178">
        <v>3031</v>
      </c>
      <c r="E44" s="417">
        <v>5000</v>
      </c>
      <c r="F44" s="418">
        <v>5000</v>
      </c>
    </row>
    <row r="45" spans="3:6" ht="33.75" customHeight="1">
      <c r="C45" s="257" t="s">
        <v>51</v>
      </c>
      <c r="D45" s="178">
        <v>3032</v>
      </c>
      <c r="E45" s="417"/>
      <c r="F45" s="420"/>
    </row>
    <row r="46" spans="3:6" ht="33.75" customHeight="1">
      <c r="C46" s="257" t="s">
        <v>389</v>
      </c>
      <c r="D46" s="178">
        <v>3033</v>
      </c>
      <c r="E46" s="417"/>
      <c r="F46" s="420"/>
    </row>
    <row r="47" spans="3:6" ht="33.75" customHeight="1">
      <c r="C47" s="257" t="s">
        <v>390</v>
      </c>
      <c r="D47" s="178">
        <v>3034</v>
      </c>
      <c r="E47" s="417"/>
      <c r="F47" s="420"/>
    </row>
    <row r="48" spans="3:6" ht="33.75" customHeight="1">
      <c r="C48" s="257" t="s">
        <v>391</v>
      </c>
      <c r="D48" s="178">
        <v>3035</v>
      </c>
      <c r="E48" s="417"/>
      <c r="F48" s="420"/>
    </row>
    <row r="49" spans="3:6" ht="33.75" customHeight="1">
      <c r="C49" s="257" t="s">
        <v>392</v>
      </c>
      <c r="D49" s="178">
        <v>3036</v>
      </c>
      <c r="E49" s="417">
        <v>5000</v>
      </c>
      <c r="F49" s="418">
        <v>5000</v>
      </c>
    </row>
    <row r="50" spans="3:6" ht="33.75" customHeight="1">
      <c r="C50" s="257" t="s">
        <v>393</v>
      </c>
      <c r="D50" s="178">
        <v>3037</v>
      </c>
      <c r="E50" s="417"/>
      <c r="F50" s="420"/>
    </row>
    <row r="51" spans="3:6" ht="33.75" customHeight="1">
      <c r="C51" s="256" t="s">
        <v>394</v>
      </c>
      <c r="D51" s="178">
        <v>3038</v>
      </c>
      <c r="E51" s="417"/>
      <c r="F51" s="420"/>
    </row>
    <row r="52" spans="3:6" ht="33.75" customHeight="1">
      <c r="C52" s="256" t="s">
        <v>395</v>
      </c>
      <c r="D52" s="178">
        <v>3039</v>
      </c>
      <c r="E52" s="417">
        <v>5000</v>
      </c>
      <c r="F52" s="418">
        <v>5000</v>
      </c>
    </row>
    <row r="53" spans="3:6" ht="33.75" customHeight="1">
      <c r="C53" s="256" t="s">
        <v>711</v>
      </c>
      <c r="D53" s="178">
        <v>3040</v>
      </c>
      <c r="E53" s="417">
        <v>383684</v>
      </c>
      <c r="F53" s="418">
        <v>396577</v>
      </c>
    </row>
    <row r="54" spans="3:6" ht="33.75" customHeight="1">
      <c r="C54" s="256" t="s">
        <v>712</v>
      </c>
      <c r="D54" s="178">
        <v>3041</v>
      </c>
      <c r="E54" s="417">
        <v>378315</v>
      </c>
      <c r="F54" s="418">
        <v>406208</v>
      </c>
    </row>
    <row r="55" spans="3:6" ht="33.75" customHeight="1">
      <c r="C55" s="256" t="s">
        <v>713</v>
      </c>
      <c r="D55" s="178">
        <v>3042</v>
      </c>
      <c r="E55" s="417">
        <v>5369</v>
      </c>
      <c r="F55" s="418"/>
    </row>
    <row r="56" spans="3:6" ht="33.75" customHeight="1">
      <c r="C56" s="256" t="s">
        <v>714</v>
      </c>
      <c r="D56" s="178">
        <v>3043</v>
      </c>
      <c r="E56" s="419"/>
      <c r="F56" s="418">
        <v>9631</v>
      </c>
    </row>
    <row r="57" spans="3:6" ht="33.75" customHeight="1">
      <c r="C57" s="256" t="s">
        <v>396</v>
      </c>
      <c r="D57" s="178">
        <v>3044</v>
      </c>
      <c r="E57" s="418">
        <v>14631</v>
      </c>
      <c r="F57" s="421">
        <v>14631</v>
      </c>
    </row>
    <row r="58" spans="3:6" ht="33.75" customHeight="1">
      <c r="C58" s="256" t="s">
        <v>397</v>
      </c>
      <c r="D58" s="178">
        <v>3045</v>
      </c>
      <c r="E58" s="418"/>
      <c r="F58" s="422"/>
    </row>
    <row r="59" spans="3:6" ht="33.75" customHeight="1">
      <c r="C59" s="256" t="s">
        <v>234</v>
      </c>
      <c r="D59" s="178">
        <v>3046</v>
      </c>
      <c r="E59" s="418"/>
      <c r="F59" s="422"/>
    </row>
    <row r="60" spans="3:6" ht="33.75" customHeight="1" thickBot="1">
      <c r="C60" s="258" t="s">
        <v>715</v>
      </c>
      <c r="D60" s="181">
        <v>3047</v>
      </c>
      <c r="E60" s="418">
        <v>20000</v>
      </c>
      <c r="F60" s="421">
        <v>5000</v>
      </c>
    </row>
  </sheetData>
  <sheetProtection/>
  <mergeCells count="5">
    <mergeCell ref="D8:D9"/>
    <mergeCell ref="C8:C9"/>
    <mergeCell ref="E8:F8"/>
    <mergeCell ref="C4:F4"/>
    <mergeCell ref="C5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7"/>
  <sheetViews>
    <sheetView zoomScale="81" zoomScaleNormal="81" zoomScalePageLayoutView="0" workbookViewId="0" topLeftCell="A1">
      <selection activeCell="G12" sqref="G12:G83"/>
    </sheetView>
  </sheetViews>
  <sheetFormatPr defaultColWidth="9.140625" defaultRowHeight="12.75"/>
  <cols>
    <col min="2" max="2" width="16.7109375" style="0" customWidth="1"/>
    <col min="3" max="3" width="80.421875" style="0" bestFit="1" customWidth="1"/>
    <col min="4" max="4" width="34.421875" style="182" customWidth="1"/>
    <col min="5" max="5" width="25.421875" style="0" bestFit="1" customWidth="1"/>
    <col min="6" max="6" width="25.00390625" style="0" customWidth="1"/>
    <col min="7" max="8" width="27.00390625" style="0" bestFit="1" customWidth="1"/>
    <col min="9" max="9" width="26.421875" style="0" customWidth="1"/>
  </cols>
  <sheetData>
    <row r="2" spans="2:9" ht="15.75">
      <c r="B2" s="62"/>
      <c r="C2" s="62"/>
      <c r="D2" s="183"/>
      <c r="E2" s="62"/>
      <c r="F2" s="62"/>
      <c r="G2" s="62"/>
      <c r="H2" s="62"/>
      <c r="I2" s="184" t="s">
        <v>170</v>
      </c>
    </row>
    <row r="3" spans="2:9" s="1" customFormat="1" ht="24.75" customHeight="1">
      <c r="B3" s="499" t="s">
        <v>124</v>
      </c>
      <c r="C3" s="499"/>
      <c r="D3" s="499"/>
      <c r="E3" s="499"/>
      <c r="F3" s="499"/>
      <c r="G3" s="499"/>
      <c r="H3" s="499"/>
      <c r="I3" s="499"/>
    </row>
    <row r="4" spans="2:9" s="5" customFormat="1" ht="24.75" customHeight="1">
      <c r="B4" s="400"/>
      <c r="C4" s="186"/>
      <c r="D4" s="185"/>
      <c r="E4" s="186"/>
      <c r="F4" s="186"/>
      <c r="G4" s="186"/>
      <c r="H4" s="186"/>
      <c r="I4" s="186"/>
    </row>
    <row r="5" spans="2:9" s="5" customFormat="1" ht="24.75" customHeight="1">
      <c r="B5" s="499" t="s">
        <v>788</v>
      </c>
      <c r="C5" s="499"/>
      <c r="D5" s="499"/>
      <c r="E5" s="499"/>
      <c r="F5" s="499"/>
      <c r="G5" s="499"/>
      <c r="H5" s="499"/>
      <c r="I5" s="499"/>
    </row>
    <row r="6" spans="2:9" s="5" customFormat="1" ht="24.75" customHeight="1">
      <c r="B6" s="187"/>
      <c r="C6" s="187"/>
      <c r="D6" s="185"/>
      <c r="E6" s="186"/>
      <c r="F6" s="186"/>
      <c r="G6" s="186"/>
      <c r="H6" s="186"/>
      <c r="I6" s="186"/>
    </row>
    <row r="7" spans="2:9" s="2" customFormat="1" ht="16.5" thickBot="1">
      <c r="B7" s="188"/>
      <c r="C7" s="188"/>
      <c r="D7" s="189"/>
      <c r="E7" s="188"/>
      <c r="F7" s="188"/>
      <c r="G7" s="188"/>
      <c r="H7" s="188"/>
      <c r="I7" s="31" t="s">
        <v>152</v>
      </c>
    </row>
    <row r="8" spans="2:9" s="2" customFormat="1" ht="30" customHeight="1">
      <c r="B8" s="500" t="s">
        <v>219</v>
      </c>
      <c r="C8" s="502" t="s">
        <v>220</v>
      </c>
      <c r="D8" s="506" t="s">
        <v>86</v>
      </c>
      <c r="E8" s="504" t="s">
        <v>324</v>
      </c>
      <c r="F8" s="504"/>
      <c r="G8" s="504"/>
      <c r="H8" s="504"/>
      <c r="I8" s="505"/>
    </row>
    <row r="9" spans="2:9" s="2" customFormat="1" ht="61.5" customHeight="1" thickBot="1">
      <c r="B9" s="501"/>
      <c r="C9" s="503"/>
      <c r="D9" s="507"/>
      <c r="E9" s="190" t="s">
        <v>789</v>
      </c>
      <c r="F9" s="190" t="s">
        <v>790</v>
      </c>
      <c r="G9" s="190" t="s">
        <v>791</v>
      </c>
      <c r="H9" s="190" t="s">
        <v>792</v>
      </c>
      <c r="I9" s="191" t="s">
        <v>793</v>
      </c>
    </row>
    <row r="10" spans="2:9" s="2" customFormat="1" ht="18" customHeight="1">
      <c r="B10" s="192">
        <v>1</v>
      </c>
      <c r="C10" s="193">
        <v>2</v>
      </c>
      <c r="D10" s="194">
        <v>3</v>
      </c>
      <c r="E10" s="195">
        <v>5</v>
      </c>
      <c r="F10" s="195">
        <v>6</v>
      </c>
      <c r="G10" s="195">
        <v>7</v>
      </c>
      <c r="H10" s="195">
        <v>8</v>
      </c>
      <c r="I10" s="196">
        <v>9</v>
      </c>
    </row>
    <row r="11" spans="2:9" s="2" customFormat="1" ht="39" customHeight="1">
      <c r="B11" s="197"/>
      <c r="C11" s="198" t="s">
        <v>398</v>
      </c>
      <c r="D11" s="199"/>
      <c r="E11" s="177"/>
      <c r="F11" s="177"/>
      <c r="G11" s="177"/>
      <c r="H11" s="177"/>
      <c r="I11" s="200"/>
    </row>
    <row r="12" spans="2:9" s="2" customFormat="1" ht="30" customHeight="1">
      <c r="B12" s="197" t="s">
        <v>399</v>
      </c>
      <c r="C12" s="198" t="s">
        <v>400</v>
      </c>
      <c r="D12" s="199">
        <v>1001</v>
      </c>
      <c r="E12" s="282">
        <v>437994</v>
      </c>
      <c r="F12" s="282">
        <v>109499</v>
      </c>
      <c r="G12" s="282">
        <v>240897</v>
      </c>
      <c r="H12" s="282">
        <v>372295</v>
      </c>
      <c r="I12" s="282">
        <v>437994</v>
      </c>
    </row>
    <row r="13" spans="2:9" s="2" customFormat="1" ht="30" customHeight="1">
      <c r="B13" s="197">
        <v>60</v>
      </c>
      <c r="C13" s="198" t="s">
        <v>401</v>
      </c>
      <c r="D13" s="199">
        <v>1002</v>
      </c>
      <c r="E13" s="201"/>
      <c r="F13" s="201"/>
      <c r="G13" s="201"/>
      <c r="H13" s="201"/>
      <c r="I13" s="201"/>
    </row>
    <row r="14" spans="2:9" s="2" customFormat="1" ht="30" customHeight="1">
      <c r="B14" s="202">
        <v>600</v>
      </c>
      <c r="C14" s="203" t="s">
        <v>402</v>
      </c>
      <c r="D14" s="204">
        <v>1003</v>
      </c>
      <c r="E14" s="201"/>
      <c r="F14" s="201"/>
      <c r="G14" s="201"/>
      <c r="H14" s="201"/>
      <c r="I14" s="201"/>
    </row>
    <row r="15" spans="2:9" s="2" customFormat="1" ht="30" customHeight="1">
      <c r="B15" s="202">
        <v>601</v>
      </c>
      <c r="C15" s="203" t="s">
        <v>403</v>
      </c>
      <c r="D15" s="204">
        <v>1004</v>
      </c>
      <c r="E15" s="201"/>
      <c r="F15" s="201"/>
      <c r="G15" s="201"/>
      <c r="H15" s="201"/>
      <c r="I15" s="201"/>
    </row>
    <row r="16" spans="2:9" s="2" customFormat="1" ht="30" customHeight="1">
      <c r="B16" s="202">
        <v>602</v>
      </c>
      <c r="C16" s="203" t="s">
        <v>404</v>
      </c>
      <c r="D16" s="204">
        <v>1005</v>
      </c>
      <c r="E16" s="201"/>
      <c r="F16" s="201"/>
      <c r="G16" s="201"/>
      <c r="H16" s="201"/>
      <c r="I16" s="201"/>
    </row>
    <row r="17" spans="2:9" s="2" customFormat="1" ht="27" customHeight="1">
      <c r="B17" s="202">
        <v>603</v>
      </c>
      <c r="C17" s="203" t="s">
        <v>405</v>
      </c>
      <c r="D17" s="204">
        <v>1006</v>
      </c>
      <c r="E17" s="201"/>
      <c r="F17" s="201"/>
      <c r="G17" s="201"/>
      <c r="H17" s="201"/>
      <c r="I17" s="201"/>
    </row>
    <row r="18" spans="2:9" ht="30" customHeight="1">
      <c r="B18" s="202">
        <v>604</v>
      </c>
      <c r="C18" s="203" t="s">
        <v>406</v>
      </c>
      <c r="D18" s="204">
        <v>1007</v>
      </c>
      <c r="E18" s="201"/>
      <c r="F18" s="201"/>
      <c r="G18" s="201"/>
      <c r="H18" s="201"/>
      <c r="I18" s="201"/>
    </row>
    <row r="19" spans="2:9" ht="30" customHeight="1">
      <c r="B19" s="202">
        <v>605</v>
      </c>
      <c r="C19" s="203" t="s">
        <v>407</v>
      </c>
      <c r="D19" s="204">
        <v>1008</v>
      </c>
      <c r="E19" s="201"/>
      <c r="F19" s="201"/>
      <c r="G19" s="201"/>
      <c r="H19" s="201"/>
      <c r="I19" s="201"/>
    </row>
    <row r="20" spans="2:9" ht="30" customHeight="1">
      <c r="B20" s="197">
        <v>61</v>
      </c>
      <c r="C20" s="198" t="s">
        <v>408</v>
      </c>
      <c r="D20" s="199">
        <v>1009</v>
      </c>
      <c r="E20" s="282">
        <v>407214</v>
      </c>
      <c r="F20" s="282">
        <v>101804</v>
      </c>
      <c r="G20" s="282">
        <v>223968</v>
      </c>
      <c r="H20" s="282">
        <v>346132</v>
      </c>
      <c r="I20" s="282">
        <v>407214</v>
      </c>
    </row>
    <row r="21" spans="2:9" ht="30" customHeight="1">
      <c r="B21" s="202">
        <v>610</v>
      </c>
      <c r="C21" s="203" t="s">
        <v>409</v>
      </c>
      <c r="D21" s="204">
        <v>1010</v>
      </c>
      <c r="E21" s="201"/>
      <c r="F21" s="201"/>
      <c r="G21" s="201"/>
      <c r="H21" s="201"/>
      <c r="I21" s="201"/>
    </row>
    <row r="22" spans="2:9" ht="30" customHeight="1">
      <c r="B22" s="202">
        <v>611</v>
      </c>
      <c r="C22" s="203" t="s">
        <v>410</v>
      </c>
      <c r="D22" s="204">
        <v>1011</v>
      </c>
      <c r="E22" s="201"/>
      <c r="F22" s="201"/>
      <c r="G22" s="201"/>
      <c r="H22" s="201"/>
      <c r="I22" s="201"/>
    </row>
    <row r="23" spans="2:9" ht="30" customHeight="1">
      <c r="B23" s="202">
        <v>612</v>
      </c>
      <c r="C23" s="203" t="s">
        <v>411</v>
      </c>
      <c r="D23" s="204">
        <v>1012</v>
      </c>
      <c r="E23" s="201"/>
      <c r="F23" s="201"/>
      <c r="G23" s="201"/>
      <c r="H23" s="201"/>
      <c r="I23" s="201"/>
    </row>
    <row r="24" spans="2:9" ht="30" customHeight="1">
      <c r="B24" s="202">
        <v>613</v>
      </c>
      <c r="C24" s="203" t="s">
        <v>412</v>
      </c>
      <c r="D24" s="204">
        <v>1013</v>
      </c>
      <c r="E24" s="201"/>
      <c r="F24" s="201"/>
      <c r="G24" s="201"/>
      <c r="H24" s="201"/>
      <c r="I24" s="201"/>
    </row>
    <row r="25" spans="2:9" ht="30" customHeight="1">
      <c r="B25" s="202">
        <v>614</v>
      </c>
      <c r="C25" s="203" t="s">
        <v>413</v>
      </c>
      <c r="D25" s="204">
        <v>1014</v>
      </c>
      <c r="E25" s="282">
        <v>407214</v>
      </c>
      <c r="F25" s="282">
        <v>101804</v>
      </c>
      <c r="G25" s="282">
        <v>223968</v>
      </c>
      <c r="H25" s="282">
        <v>346132</v>
      </c>
      <c r="I25" s="282">
        <v>407214</v>
      </c>
    </row>
    <row r="26" spans="2:9" ht="30" customHeight="1">
      <c r="B26" s="202">
        <v>615</v>
      </c>
      <c r="C26" s="203" t="s">
        <v>414</v>
      </c>
      <c r="D26" s="204">
        <v>1015</v>
      </c>
      <c r="E26" s="201"/>
      <c r="F26" s="201"/>
      <c r="G26" s="201"/>
      <c r="H26" s="201"/>
      <c r="I26" s="201"/>
    </row>
    <row r="27" spans="2:9" ht="30" customHeight="1">
      <c r="B27" s="202">
        <v>64</v>
      </c>
      <c r="C27" s="203" t="s">
        <v>415</v>
      </c>
      <c r="D27" s="204">
        <v>1016</v>
      </c>
      <c r="E27" s="282">
        <v>26000</v>
      </c>
      <c r="F27" s="282">
        <v>6500</v>
      </c>
      <c r="G27" s="282">
        <v>14300</v>
      </c>
      <c r="H27" s="282">
        <v>22100</v>
      </c>
      <c r="I27" s="282">
        <v>26000</v>
      </c>
    </row>
    <row r="28" spans="2:9" ht="30" customHeight="1">
      <c r="B28" s="202">
        <v>65</v>
      </c>
      <c r="C28" s="203" t="s">
        <v>416</v>
      </c>
      <c r="D28" s="204">
        <v>1017</v>
      </c>
      <c r="E28" s="282">
        <v>4780</v>
      </c>
      <c r="F28" s="201"/>
      <c r="G28" s="282"/>
      <c r="H28" s="282"/>
      <c r="I28" s="282">
        <v>4780</v>
      </c>
    </row>
    <row r="29" spans="2:9" ht="33.75" customHeight="1">
      <c r="B29" s="197"/>
      <c r="C29" s="198" t="s">
        <v>417</v>
      </c>
      <c r="D29" s="199"/>
      <c r="E29" s="201"/>
      <c r="F29" s="201"/>
      <c r="G29" s="201"/>
      <c r="H29" s="201"/>
      <c r="I29" s="201"/>
    </row>
    <row r="30" spans="2:9" ht="33.75" customHeight="1">
      <c r="B30" s="197" t="s">
        <v>418</v>
      </c>
      <c r="C30" s="198" t="s">
        <v>419</v>
      </c>
      <c r="D30" s="199">
        <v>1018</v>
      </c>
      <c r="E30" s="282">
        <v>426154</v>
      </c>
      <c r="F30" s="282">
        <v>106539</v>
      </c>
      <c r="G30" s="282">
        <v>234385</v>
      </c>
      <c r="H30" s="282">
        <v>362231</v>
      </c>
      <c r="I30" s="282">
        <v>426154</v>
      </c>
    </row>
    <row r="31" spans="2:9" ht="30" customHeight="1">
      <c r="B31" s="202">
        <v>50</v>
      </c>
      <c r="C31" s="203" t="s">
        <v>420</v>
      </c>
      <c r="D31" s="204">
        <v>1019</v>
      </c>
      <c r="E31" s="282">
        <v>2000</v>
      </c>
      <c r="F31" s="201">
        <v>500</v>
      </c>
      <c r="G31" s="282">
        <v>1100</v>
      </c>
      <c r="H31" s="282">
        <v>1700</v>
      </c>
      <c r="I31" s="282">
        <v>2000</v>
      </c>
    </row>
    <row r="32" spans="2:9" ht="30" customHeight="1">
      <c r="B32" s="202">
        <v>62</v>
      </c>
      <c r="C32" s="203" t="s">
        <v>421</v>
      </c>
      <c r="D32" s="204">
        <v>1020</v>
      </c>
      <c r="E32" s="201"/>
      <c r="F32" s="201"/>
      <c r="G32" s="201"/>
      <c r="H32" s="201"/>
      <c r="I32" s="201"/>
    </row>
    <row r="33" spans="2:9" ht="30" customHeight="1">
      <c r="B33" s="202">
        <v>630</v>
      </c>
      <c r="C33" s="203" t="s">
        <v>422</v>
      </c>
      <c r="D33" s="204">
        <v>1021</v>
      </c>
      <c r="E33" s="201"/>
      <c r="F33" s="201"/>
      <c r="G33" s="201"/>
      <c r="H33" s="201"/>
      <c r="I33" s="201"/>
    </row>
    <row r="34" spans="2:9" ht="30" customHeight="1">
      <c r="B34" s="202">
        <v>631</v>
      </c>
      <c r="C34" s="203" t="s">
        <v>423</v>
      </c>
      <c r="D34" s="204">
        <v>1022</v>
      </c>
      <c r="E34" s="201"/>
      <c r="F34" s="201"/>
      <c r="G34" s="201"/>
      <c r="H34" s="201"/>
      <c r="I34" s="201"/>
    </row>
    <row r="35" spans="2:9" ht="30" customHeight="1">
      <c r="B35" s="202" t="s">
        <v>221</v>
      </c>
      <c r="C35" s="203" t="s">
        <v>424</v>
      </c>
      <c r="D35" s="204">
        <v>1023</v>
      </c>
      <c r="E35" s="282">
        <v>18700</v>
      </c>
      <c r="F35" s="282">
        <v>4675</v>
      </c>
      <c r="G35" s="282">
        <v>10285</v>
      </c>
      <c r="H35" s="282">
        <v>15895</v>
      </c>
      <c r="I35" s="282">
        <v>18700</v>
      </c>
    </row>
    <row r="36" spans="2:9" ht="30" customHeight="1">
      <c r="B36" s="202">
        <v>513</v>
      </c>
      <c r="C36" s="203" t="s">
        <v>425</v>
      </c>
      <c r="D36" s="204">
        <v>1024</v>
      </c>
      <c r="E36" s="282">
        <v>26750</v>
      </c>
      <c r="F36" s="282">
        <v>6688</v>
      </c>
      <c r="G36" s="282">
        <v>14712</v>
      </c>
      <c r="H36" s="282">
        <v>22738</v>
      </c>
      <c r="I36" s="282">
        <v>26750</v>
      </c>
    </row>
    <row r="37" spans="2:9" ht="30" customHeight="1">
      <c r="B37" s="202">
        <v>52</v>
      </c>
      <c r="C37" s="203" t="s">
        <v>426</v>
      </c>
      <c r="D37" s="204">
        <v>1025</v>
      </c>
      <c r="E37" s="282">
        <v>229434</v>
      </c>
      <c r="F37" s="282">
        <v>57358</v>
      </c>
      <c r="G37" s="282">
        <v>126189</v>
      </c>
      <c r="H37" s="282">
        <v>195019</v>
      </c>
      <c r="I37" s="282">
        <v>229434</v>
      </c>
    </row>
    <row r="38" spans="2:9" ht="30" customHeight="1">
      <c r="B38" s="202">
        <v>53</v>
      </c>
      <c r="C38" s="203" t="s">
        <v>427</v>
      </c>
      <c r="D38" s="204">
        <v>1026</v>
      </c>
      <c r="E38" s="282">
        <v>90250</v>
      </c>
      <c r="F38" s="282">
        <v>22563</v>
      </c>
      <c r="G38" s="282">
        <v>49638</v>
      </c>
      <c r="H38" s="282">
        <v>76712</v>
      </c>
      <c r="I38" s="282">
        <v>90250</v>
      </c>
    </row>
    <row r="39" spans="2:9" ht="30" customHeight="1">
      <c r="B39" s="202">
        <v>540</v>
      </c>
      <c r="C39" s="203" t="s">
        <v>428</v>
      </c>
      <c r="D39" s="204">
        <v>1027</v>
      </c>
      <c r="E39" s="282">
        <v>37000</v>
      </c>
      <c r="F39" s="282">
        <v>9250</v>
      </c>
      <c r="G39" s="282">
        <v>20350</v>
      </c>
      <c r="H39" s="282">
        <v>31450</v>
      </c>
      <c r="I39" s="282">
        <v>37000</v>
      </c>
    </row>
    <row r="40" spans="2:9" ht="30" customHeight="1">
      <c r="B40" s="202" t="s">
        <v>222</v>
      </c>
      <c r="C40" s="203" t="s">
        <v>429</v>
      </c>
      <c r="D40" s="204">
        <v>1028</v>
      </c>
      <c r="E40" s="282">
        <v>3000</v>
      </c>
      <c r="F40" s="201">
        <v>750</v>
      </c>
      <c r="G40" s="282">
        <v>1650</v>
      </c>
      <c r="H40" s="282">
        <v>2550</v>
      </c>
      <c r="I40" s="282">
        <v>3000</v>
      </c>
    </row>
    <row r="41" spans="2:9" ht="30" customHeight="1">
      <c r="B41" s="202">
        <v>55</v>
      </c>
      <c r="C41" s="203" t="s">
        <v>430</v>
      </c>
      <c r="D41" s="204">
        <v>1029</v>
      </c>
      <c r="E41" s="282">
        <v>19020</v>
      </c>
      <c r="F41" s="282">
        <v>4755</v>
      </c>
      <c r="G41" s="282">
        <v>10461</v>
      </c>
      <c r="H41" s="282">
        <v>16167</v>
      </c>
      <c r="I41" s="282">
        <v>19020</v>
      </c>
    </row>
    <row r="42" spans="2:9" ht="33" customHeight="1">
      <c r="B42" s="197"/>
      <c r="C42" s="198" t="s">
        <v>431</v>
      </c>
      <c r="D42" s="199">
        <v>1030</v>
      </c>
      <c r="E42" s="282">
        <v>11840</v>
      </c>
      <c r="F42" s="282">
        <v>2960</v>
      </c>
      <c r="G42" s="282">
        <v>6512</v>
      </c>
      <c r="H42" s="282">
        <v>10064</v>
      </c>
      <c r="I42" s="282">
        <v>11840</v>
      </c>
    </row>
    <row r="43" spans="2:9" ht="33" customHeight="1">
      <c r="B43" s="197"/>
      <c r="C43" s="198" t="s">
        <v>432</v>
      </c>
      <c r="D43" s="199">
        <v>1031</v>
      </c>
      <c r="E43" s="282"/>
      <c r="F43" s="201"/>
      <c r="G43" s="282"/>
      <c r="H43" s="201"/>
      <c r="I43" s="282"/>
    </row>
    <row r="44" spans="2:9" ht="30" customHeight="1">
      <c r="B44" s="197">
        <v>66</v>
      </c>
      <c r="C44" s="198" t="s">
        <v>433</v>
      </c>
      <c r="D44" s="199">
        <v>1032</v>
      </c>
      <c r="E44" s="282">
        <v>10000</v>
      </c>
      <c r="F44" s="282">
        <v>2500</v>
      </c>
      <c r="G44" s="282">
        <v>5500</v>
      </c>
      <c r="H44" s="282">
        <v>8500</v>
      </c>
      <c r="I44" s="282">
        <v>10000</v>
      </c>
    </row>
    <row r="45" spans="2:9" ht="30" customHeight="1">
      <c r="B45" s="197" t="s">
        <v>434</v>
      </c>
      <c r="C45" s="198" t="s">
        <v>435</v>
      </c>
      <c r="D45" s="199">
        <v>1033</v>
      </c>
      <c r="E45" s="282">
        <v>2000</v>
      </c>
      <c r="F45" s="201">
        <v>500</v>
      </c>
      <c r="G45" s="282">
        <v>1100</v>
      </c>
      <c r="H45" s="282">
        <v>1700</v>
      </c>
      <c r="I45" s="282">
        <v>2000</v>
      </c>
    </row>
    <row r="46" spans="2:9" ht="30" customHeight="1">
      <c r="B46" s="202">
        <v>660</v>
      </c>
      <c r="C46" s="203" t="s">
        <v>436</v>
      </c>
      <c r="D46" s="204">
        <v>1034</v>
      </c>
      <c r="E46" s="201"/>
      <c r="F46" s="201"/>
      <c r="G46" s="201"/>
      <c r="H46" s="201"/>
      <c r="I46" s="201"/>
    </row>
    <row r="47" spans="2:9" ht="15.75">
      <c r="B47" s="202">
        <v>661</v>
      </c>
      <c r="C47" s="203" t="s">
        <v>437</v>
      </c>
      <c r="D47" s="204">
        <v>1035</v>
      </c>
      <c r="E47" s="205"/>
      <c r="F47" s="205"/>
      <c r="G47" s="205"/>
      <c r="H47" s="205"/>
      <c r="I47" s="205"/>
    </row>
    <row r="48" spans="2:9" ht="31.5">
      <c r="B48" s="202">
        <v>665</v>
      </c>
      <c r="C48" s="203" t="s">
        <v>438</v>
      </c>
      <c r="D48" s="204">
        <v>1036</v>
      </c>
      <c r="E48" s="205"/>
      <c r="F48" s="205"/>
      <c r="G48" s="205"/>
      <c r="H48" s="205"/>
      <c r="I48" s="205"/>
    </row>
    <row r="49" spans="2:9" ht="15.75">
      <c r="B49" s="202">
        <v>669</v>
      </c>
      <c r="C49" s="203" t="s">
        <v>439</v>
      </c>
      <c r="D49" s="204">
        <v>1037</v>
      </c>
      <c r="E49" s="276">
        <v>2000</v>
      </c>
      <c r="F49" s="201">
        <v>500</v>
      </c>
      <c r="G49" s="282">
        <v>1100</v>
      </c>
      <c r="H49" s="282">
        <v>1700</v>
      </c>
      <c r="I49" s="276">
        <v>2000</v>
      </c>
    </row>
    <row r="50" spans="2:9" ht="15.75">
      <c r="B50" s="197">
        <v>662</v>
      </c>
      <c r="C50" s="198" t="s">
        <v>440</v>
      </c>
      <c r="D50" s="199">
        <v>1038</v>
      </c>
      <c r="E50" s="276">
        <v>8000</v>
      </c>
      <c r="F50" s="276">
        <v>2000</v>
      </c>
      <c r="G50" s="276">
        <v>4400</v>
      </c>
      <c r="H50" s="276">
        <v>6800</v>
      </c>
      <c r="I50" s="276">
        <v>8000</v>
      </c>
    </row>
    <row r="51" spans="2:9" ht="31.5">
      <c r="B51" s="197" t="s">
        <v>223</v>
      </c>
      <c r="C51" s="198" t="s">
        <v>441</v>
      </c>
      <c r="D51" s="199">
        <v>1039</v>
      </c>
      <c r="E51" s="205"/>
      <c r="F51" s="205"/>
      <c r="G51" s="205"/>
      <c r="H51" s="205"/>
      <c r="I51" s="205"/>
    </row>
    <row r="52" spans="2:9" ht="15.75">
      <c r="B52" s="197">
        <v>56</v>
      </c>
      <c r="C52" s="198" t="s">
        <v>442</v>
      </c>
      <c r="D52" s="199">
        <v>1040</v>
      </c>
      <c r="E52" s="276">
        <v>5000</v>
      </c>
      <c r="F52" s="205">
        <v>1250</v>
      </c>
      <c r="G52" s="205">
        <v>2750</v>
      </c>
      <c r="H52" s="276">
        <v>4250</v>
      </c>
      <c r="I52" s="276">
        <v>5000</v>
      </c>
    </row>
    <row r="53" spans="2:9" ht="47.25">
      <c r="B53" s="197" t="s">
        <v>443</v>
      </c>
      <c r="C53" s="198" t="s">
        <v>444</v>
      </c>
      <c r="D53" s="199">
        <v>1041</v>
      </c>
      <c r="E53" s="276">
        <v>2000</v>
      </c>
      <c r="F53" s="205">
        <v>500</v>
      </c>
      <c r="G53" s="205">
        <v>1100</v>
      </c>
      <c r="H53" s="205">
        <v>1700</v>
      </c>
      <c r="I53" s="276">
        <v>2000</v>
      </c>
    </row>
    <row r="54" spans="2:9" ht="31.5">
      <c r="B54" s="202">
        <v>560</v>
      </c>
      <c r="C54" s="203" t="s">
        <v>224</v>
      </c>
      <c r="D54" s="204">
        <v>1042</v>
      </c>
      <c r="E54" s="205"/>
      <c r="F54" s="205"/>
      <c r="G54" s="205"/>
      <c r="H54" s="205"/>
      <c r="I54" s="205"/>
    </row>
    <row r="55" spans="2:9" ht="15.75">
      <c r="B55" s="202">
        <v>561</v>
      </c>
      <c r="C55" s="203" t="s">
        <v>225</v>
      </c>
      <c r="D55" s="204">
        <v>1043</v>
      </c>
      <c r="E55" s="205"/>
      <c r="F55" s="205"/>
      <c r="G55" s="205"/>
      <c r="H55" s="205"/>
      <c r="I55" s="205"/>
    </row>
    <row r="56" spans="2:9" ht="31.5">
      <c r="B56" s="202">
        <v>565</v>
      </c>
      <c r="C56" s="203" t="s">
        <v>445</v>
      </c>
      <c r="D56" s="204">
        <v>1044</v>
      </c>
      <c r="E56" s="205"/>
      <c r="F56" s="205"/>
      <c r="G56" s="205"/>
      <c r="H56" s="205"/>
      <c r="I56" s="205"/>
    </row>
    <row r="57" spans="2:9" ht="15.75">
      <c r="B57" s="202" t="s">
        <v>226</v>
      </c>
      <c r="C57" s="203" t="s">
        <v>446</v>
      </c>
      <c r="D57" s="204">
        <v>1045</v>
      </c>
      <c r="E57" s="276">
        <v>2000</v>
      </c>
      <c r="F57" s="205">
        <v>500</v>
      </c>
      <c r="G57" s="205">
        <v>1100</v>
      </c>
      <c r="H57" s="205">
        <v>1700</v>
      </c>
      <c r="I57" s="276">
        <v>2000</v>
      </c>
    </row>
    <row r="58" spans="2:9" ht="15.75">
      <c r="B58" s="202">
        <v>562</v>
      </c>
      <c r="C58" s="203" t="s">
        <v>447</v>
      </c>
      <c r="D58" s="204">
        <v>1046</v>
      </c>
      <c r="E58" s="276">
        <v>3000</v>
      </c>
      <c r="F58" s="205">
        <v>750</v>
      </c>
      <c r="G58" s="205">
        <v>1650</v>
      </c>
      <c r="H58" s="205">
        <v>2550</v>
      </c>
      <c r="I58" s="276">
        <v>3000</v>
      </c>
    </row>
    <row r="59" spans="2:9" ht="31.5">
      <c r="B59" s="197" t="s">
        <v>448</v>
      </c>
      <c r="C59" s="198" t="s">
        <v>449</v>
      </c>
      <c r="D59" s="199">
        <v>1047</v>
      </c>
      <c r="E59" s="205"/>
      <c r="F59" s="205"/>
      <c r="G59" s="205"/>
      <c r="H59" s="205"/>
      <c r="I59" s="205"/>
    </row>
    <row r="60" spans="2:9" ht="15.75">
      <c r="B60" s="197"/>
      <c r="C60" s="198" t="s">
        <v>450</v>
      </c>
      <c r="D60" s="199">
        <v>1048</v>
      </c>
      <c r="E60" s="276">
        <v>5000</v>
      </c>
      <c r="F60" s="276">
        <v>1250</v>
      </c>
      <c r="G60" s="276">
        <v>2750</v>
      </c>
      <c r="H60" s="276">
        <v>4250</v>
      </c>
      <c r="I60" s="276">
        <v>5000</v>
      </c>
    </row>
    <row r="61" spans="2:9" ht="15.75">
      <c r="B61" s="197"/>
      <c r="C61" s="198" t="s">
        <v>451</v>
      </c>
      <c r="D61" s="199">
        <v>1049</v>
      </c>
      <c r="E61" s="205"/>
      <c r="F61" s="205"/>
      <c r="G61" s="205"/>
      <c r="H61" s="205"/>
      <c r="I61" s="205"/>
    </row>
    <row r="62" spans="2:9" ht="31.5">
      <c r="B62" s="202" t="s">
        <v>227</v>
      </c>
      <c r="C62" s="203" t="s">
        <v>452</v>
      </c>
      <c r="D62" s="204">
        <v>1050</v>
      </c>
      <c r="E62" s="276">
        <v>3000</v>
      </c>
      <c r="F62" s="205">
        <v>750</v>
      </c>
      <c r="G62" s="205">
        <v>1650</v>
      </c>
      <c r="H62" s="276">
        <v>2550</v>
      </c>
      <c r="I62" s="276">
        <v>3000</v>
      </c>
    </row>
    <row r="63" spans="2:9" ht="31.5">
      <c r="B63" s="202" t="s">
        <v>228</v>
      </c>
      <c r="C63" s="203" t="s">
        <v>453</v>
      </c>
      <c r="D63" s="204">
        <v>1051</v>
      </c>
      <c r="E63" s="276">
        <v>5500</v>
      </c>
      <c r="F63" s="276">
        <v>1375</v>
      </c>
      <c r="G63" s="276">
        <v>3025</v>
      </c>
      <c r="H63" s="276">
        <v>4675</v>
      </c>
      <c r="I63" s="276">
        <v>5500</v>
      </c>
    </row>
    <row r="64" spans="2:9" ht="31.5">
      <c r="B64" s="202" t="s">
        <v>454</v>
      </c>
      <c r="C64" s="203" t="s">
        <v>455</v>
      </c>
      <c r="D64" s="204">
        <v>1052</v>
      </c>
      <c r="E64" s="205"/>
      <c r="F64" s="205"/>
      <c r="G64" s="205"/>
      <c r="H64" s="205"/>
      <c r="I64" s="205"/>
    </row>
    <row r="65" spans="2:9" ht="31.5">
      <c r="B65" s="202" t="s">
        <v>229</v>
      </c>
      <c r="C65" s="203" t="s">
        <v>456</v>
      </c>
      <c r="D65" s="204">
        <v>1053</v>
      </c>
      <c r="E65" s="276">
        <v>4650</v>
      </c>
      <c r="F65" s="205">
        <v>1163</v>
      </c>
      <c r="G65" s="276">
        <v>2558</v>
      </c>
      <c r="H65" s="276">
        <v>3953</v>
      </c>
      <c r="I65" s="276">
        <v>4650</v>
      </c>
    </row>
    <row r="66" spans="2:9" ht="31.5">
      <c r="B66" s="197"/>
      <c r="C66" s="198" t="s">
        <v>457</v>
      </c>
      <c r="D66" s="199">
        <v>1054</v>
      </c>
      <c r="E66" s="276">
        <v>9690</v>
      </c>
      <c r="F66" s="205">
        <v>2422</v>
      </c>
      <c r="G66" s="205">
        <v>5329</v>
      </c>
      <c r="H66" s="205">
        <v>8236</v>
      </c>
      <c r="I66" s="276">
        <v>9690</v>
      </c>
    </row>
    <row r="67" spans="2:9" ht="31.5">
      <c r="B67" s="197"/>
      <c r="C67" s="198" t="s">
        <v>458</v>
      </c>
      <c r="D67" s="199">
        <v>1055</v>
      </c>
      <c r="E67" s="205"/>
      <c r="F67" s="205"/>
      <c r="G67" s="205"/>
      <c r="H67" s="205"/>
      <c r="I67" s="205"/>
    </row>
    <row r="68" spans="2:9" ht="47.25">
      <c r="B68" s="197" t="s">
        <v>459</v>
      </c>
      <c r="C68" s="198" t="s">
        <v>460</v>
      </c>
      <c r="D68" s="199">
        <v>1056</v>
      </c>
      <c r="E68" s="205"/>
      <c r="F68" s="205"/>
      <c r="G68" s="205"/>
      <c r="H68" s="205"/>
      <c r="I68" s="205"/>
    </row>
    <row r="69" spans="2:9" ht="47.25">
      <c r="B69" s="202" t="s">
        <v>461</v>
      </c>
      <c r="C69" s="203" t="s">
        <v>462</v>
      </c>
      <c r="D69" s="204">
        <v>1057</v>
      </c>
      <c r="E69" s="205"/>
      <c r="F69" s="205"/>
      <c r="G69" s="205"/>
      <c r="H69" s="205"/>
      <c r="I69" s="205"/>
    </row>
    <row r="70" spans="2:9" ht="15.75">
      <c r="B70" s="197"/>
      <c r="C70" s="198" t="s">
        <v>463</v>
      </c>
      <c r="D70" s="199">
        <v>1058</v>
      </c>
      <c r="E70" s="276">
        <v>9690</v>
      </c>
      <c r="F70" s="205">
        <v>2422</v>
      </c>
      <c r="G70" s="205">
        <v>5329</v>
      </c>
      <c r="H70" s="205">
        <v>8236</v>
      </c>
      <c r="I70" s="276">
        <v>9690</v>
      </c>
    </row>
    <row r="71" spans="2:9" ht="15.75">
      <c r="B71" s="206"/>
      <c r="C71" s="207" t="s">
        <v>464</v>
      </c>
      <c r="D71" s="204">
        <v>1059</v>
      </c>
      <c r="E71" s="205"/>
      <c r="F71" s="205"/>
      <c r="G71" s="205"/>
      <c r="H71" s="205"/>
      <c r="I71" s="205"/>
    </row>
    <row r="72" spans="2:9" ht="15.75">
      <c r="B72" s="202"/>
      <c r="C72" s="207" t="s">
        <v>465</v>
      </c>
      <c r="D72" s="204"/>
      <c r="E72" s="205"/>
      <c r="F72" s="205"/>
      <c r="G72" s="205"/>
      <c r="H72" s="205"/>
      <c r="I72" s="205"/>
    </row>
    <row r="73" spans="2:9" ht="15.75">
      <c r="B73" s="197">
        <v>721</v>
      </c>
      <c r="C73" s="208" t="s">
        <v>466</v>
      </c>
      <c r="D73" s="199">
        <v>1060</v>
      </c>
      <c r="E73" s="276"/>
      <c r="F73" s="205"/>
      <c r="G73" s="205"/>
      <c r="H73" s="205"/>
      <c r="I73" s="276"/>
    </row>
    <row r="74" spans="2:9" ht="15.75">
      <c r="B74" s="202" t="s">
        <v>467</v>
      </c>
      <c r="C74" s="207" t="s">
        <v>468</v>
      </c>
      <c r="D74" s="204">
        <v>1061</v>
      </c>
      <c r="E74" s="205"/>
      <c r="F74" s="205"/>
      <c r="G74" s="205"/>
      <c r="H74" s="205"/>
      <c r="I74" s="205"/>
    </row>
    <row r="75" spans="2:9" ht="15.75">
      <c r="B75" s="202" t="s">
        <v>467</v>
      </c>
      <c r="C75" s="207" t="s">
        <v>469</v>
      </c>
      <c r="D75" s="204">
        <v>1062</v>
      </c>
      <c r="E75" s="276"/>
      <c r="F75" s="276"/>
      <c r="G75" s="276"/>
      <c r="H75" s="276"/>
      <c r="I75" s="276"/>
    </row>
    <row r="76" spans="2:9" ht="15.75">
      <c r="B76" s="202">
        <v>723</v>
      </c>
      <c r="C76" s="207" t="s">
        <v>470</v>
      </c>
      <c r="D76" s="204">
        <v>1063</v>
      </c>
      <c r="E76" s="205"/>
      <c r="F76" s="205"/>
      <c r="G76" s="205"/>
      <c r="H76" s="205"/>
      <c r="I76" s="205"/>
    </row>
    <row r="77" spans="2:9" ht="15.75">
      <c r="B77" s="197"/>
      <c r="C77" s="208" t="s">
        <v>471</v>
      </c>
      <c r="D77" s="199">
        <v>1064</v>
      </c>
      <c r="E77" s="276"/>
      <c r="F77" s="276"/>
      <c r="G77" s="276"/>
      <c r="H77" s="276"/>
      <c r="I77" s="276"/>
    </row>
    <row r="78" spans="2:9" ht="15.75">
      <c r="B78" s="206"/>
      <c r="C78" s="207" t="s">
        <v>472</v>
      </c>
      <c r="D78" s="204">
        <v>1065</v>
      </c>
      <c r="E78" s="205"/>
      <c r="F78" s="205"/>
      <c r="G78" s="205"/>
      <c r="H78" s="205"/>
      <c r="I78" s="205"/>
    </row>
    <row r="79" spans="2:9" ht="15.75">
      <c r="B79" s="206"/>
      <c r="C79" s="207" t="s">
        <v>473</v>
      </c>
      <c r="D79" s="204">
        <v>1066</v>
      </c>
      <c r="E79" s="205"/>
      <c r="F79" s="205"/>
      <c r="G79" s="205"/>
      <c r="H79" s="205"/>
      <c r="I79" s="205"/>
    </row>
    <row r="80" spans="2:9" ht="15.75">
      <c r="B80" s="206"/>
      <c r="C80" s="207" t="s">
        <v>474</v>
      </c>
      <c r="D80" s="204">
        <v>1067</v>
      </c>
      <c r="E80" s="205"/>
      <c r="F80" s="205"/>
      <c r="G80" s="205"/>
      <c r="H80" s="205"/>
      <c r="I80" s="205"/>
    </row>
    <row r="81" spans="2:9" ht="15.75">
      <c r="B81" s="206"/>
      <c r="C81" s="207" t="s">
        <v>475</v>
      </c>
      <c r="D81" s="204"/>
      <c r="E81" s="205"/>
      <c r="F81" s="205"/>
      <c r="G81" s="205"/>
      <c r="H81" s="205"/>
      <c r="I81" s="205"/>
    </row>
    <row r="82" spans="2:9" ht="15.75">
      <c r="B82" s="206"/>
      <c r="C82" s="207" t="s">
        <v>154</v>
      </c>
      <c r="D82" s="204">
        <v>1068</v>
      </c>
      <c r="E82" s="205"/>
      <c r="F82" s="205"/>
      <c r="G82" s="205"/>
      <c r="H82" s="205"/>
      <c r="I82" s="205"/>
    </row>
    <row r="83" spans="2:9" ht="16.5" thickBot="1">
      <c r="B83" s="209"/>
      <c r="C83" s="210" t="s">
        <v>476</v>
      </c>
      <c r="D83" s="211">
        <v>1069</v>
      </c>
      <c r="E83" s="241"/>
      <c r="F83" s="241"/>
      <c r="G83" s="241"/>
      <c r="H83" s="241"/>
      <c r="I83" s="241"/>
    </row>
    <row r="84" spans="2:9" ht="15">
      <c r="B84" s="242"/>
      <c r="C84" s="242"/>
      <c r="D84" s="243"/>
      <c r="E84" s="242"/>
      <c r="F84" s="242"/>
      <c r="G84" s="242"/>
      <c r="H84" s="242"/>
      <c r="I84" s="242"/>
    </row>
    <row r="85" spans="2:9" ht="15">
      <c r="B85" s="242"/>
      <c r="C85" s="242"/>
      <c r="D85" s="243"/>
      <c r="E85" s="242"/>
      <c r="F85" s="242"/>
      <c r="G85" s="242"/>
      <c r="H85" s="242"/>
      <c r="I85" s="242"/>
    </row>
    <row r="86" spans="2:9" ht="15">
      <c r="B86" s="242"/>
      <c r="C86" s="242"/>
      <c r="D86" s="243"/>
      <c r="E86" s="242"/>
      <c r="F86" s="242"/>
      <c r="G86" s="242"/>
      <c r="H86" s="242"/>
      <c r="I86" s="242"/>
    </row>
    <row r="87" spans="2:9" ht="15">
      <c r="B87" s="242"/>
      <c r="C87" s="242"/>
      <c r="D87" s="243"/>
      <c r="E87" s="242"/>
      <c r="F87" s="242"/>
      <c r="G87" s="242"/>
      <c r="H87" s="242"/>
      <c r="I87" s="242"/>
    </row>
  </sheetData>
  <sheetProtection/>
  <mergeCells count="6">
    <mergeCell ref="B3:I3"/>
    <mergeCell ref="B5:I5"/>
    <mergeCell ref="B8:B9"/>
    <mergeCell ref="C8:C9"/>
    <mergeCell ref="E8:I8"/>
    <mergeCell ref="D8:D9"/>
  </mergeCells>
  <printOptions/>
  <pageMargins left="0.75" right="0.75" top="1" bottom="1" header="0.5" footer="0.5"/>
  <pageSetup fitToHeight="1" fitToWidth="1" horizontalDpi="600" verticalDpi="600" orientation="portrait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1"/>
  <sheetViews>
    <sheetView tabSelected="1" zoomScale="60" zoomScaleNormal="60" workbookViewId="0" topLeftCell="A127">
      <selection activeCell="E160" sqref="E160"/>
    </sheetView>
  </sheetViews>
  <sheetFormatPr defaultColWidth="9.140625" defaultRowHeight="12.75"/>
  <cols>
    <col min="1" max="2" width="9.140625" style="37" customWidth="1"/>
    <col min="3" max="3" width="28.00390625" style="37" bestFit="1" customWidth="1"/>
    <col min="4" max="4" width="115.421875" style="37" bestFit="1" customWidth="1"/>
    <col min="5" max="5" width="14.28125" style="37" customWidth="1"/>
    <col min="6" max="6" width="40.140625" style="37" bestFit="1" customWidth="1"/>
    <col min="7" max="9" width="25.00390625" style="40" customWidth="1"/>
    <col min="10" max="10" width="24.00390625" style="39" customWidth="1"/>
    <col min="11" max="16384" width="9.140625" style="37" customWidth="1"/>
  </cols>
  <sheetData>
    <row r="2" spans="3:10" ht="18.75">
      <c r="C2" s="395"/>
      <c r="D2" s="244"/>
      <c r="E2" s="244"/>
      <c r="F2" s="244"/>
      <c r="G2" s="245"/>
      <c r="H2" s="245"/>
      <c r="I2" s="245"/>
      <c r="J2" s="246" t="s">
        <v>169</v>
      </c>
    </row>
    <row r="3" spans="3:10" ht="30" customHeight="1">
      <c r="C3" s="508" t="s">
        <v>794</v>
      </c>
      <c r="D3" s="509"/>
      <c r="E3" s="509"/>
      <c r="F3" s="509"/>
      <c r="G3" s="509"/>
      <c r="H3" s="509"/>
      <c r="I3" s="509"/>
      <c r="J3" s="510"/>
    </row>
    <row r="4" spans="3:10" ht="30" customHeight="1">
      <c r="C4" s="511" t="s">
        <v>152</v>
      </c>
      <c r="D4" s="511"/>
      <c r="E4" s="511"/>
      <c r="F4" s="511"/>
      <c r="G4" s="511"/>
      <c r="H4" s="511"/>
      <c r="I4" s="511"/>
      <c r="J4" s="511"/>
    </row>
    <row r="5" spans="3:10" s="38" customFormat="1" ht="30" customHeight="1">
      <c r="C5" s="487" t="s">
        <v>219</v>
      </c>
      <c r="D5" s="488" t="s">
        <v>220</v>
      </c>
      <c r="E5" s="489" t="s">
        <v>86</v>
      </c>
      <c r="F5" s="213"/>
      <c r="G5" s="512" t="s">
        <v>126</v>
      </c>
      <c r="H5" s="512"/>
      <c r="I5" s="512"/>
      <c r="J5" s="512"/>
    </row>
    <row r="6" spans="3:10" s="38" customFormat="1" ht="30" customHeight="1">
      <c r="C6" s="487"/>
      <c r="D6" s="488"/>
      <c r="E6" s="490"/>
      <c r="F6" s="512" t="s">
        <v>795</v>
      </c>
      <c r="G6" s="512" t="s">
        <v>796</v>
      </c>
      <c r="H6" s="512" t="s">
        <v>797</v>
      </c>
      <c r="I6" s="512" t="s">
        <v>798</v>
      </c>
      <c r="J6" s="513" t="s">
        <v>799</v>
      </c>
    </row>
    <row r="7" spans="3:10" ht="20.25" customHeight="1">
      <c r="C7" s="487"/>
      <c r="D7" s="488"/>
      <c r="E7" s="491"/>
      <c r="F7" s="512"/>
      <c r="G7" s="512"/>
      <c r="H7" s="512"/>
      <c r="I7" s="512"/>
      <c r="J7" s="513"/>
    </row>
    <row r="8" spans="3:10" ht="37.5" customHeight="1">
      <c r="C8" s="215">
        <v>1</v>
      </c>
      <c r="D8" s="213">
        <v>2</v>
      </c>
      <c r="E8" s="216">
        <v>3</v>
      </c>
      <c r="F8" s="216">
        <v>4</v>
      </c>
      <c r="G8" s="217">
        <v>5</v>
      </c>
      <c r="H8" s="217">
        <v>6</v>
      </c>
      <c r="I8" s="217">
        <v>7</v>
      </c>
      <c r="J8" s="218">
        <v>8</v>
      </c>
    </row>
    <row r="9" spans="3:10" ht="37.5" customHeight="1">
      <c r="C9" s="218"/>
      <c r="D9" s="219" t="s">
        <v>165</v>
      </c>
      <c r="E9" s="218"/>
      <c r="F9" s="220"/>
      <c r="G9" s="221"/>
      <c r="H9" s="221"/>
      <c r="I9" s="221"/>
      <c r="J9" s="220"/>
    </row>
    <row r="10" spans="3:10" ht="37.5" customHeight="1">
      <c r="C10" s="218">
        <v>0</v>
      </c>
      <c r="D10" s="219" t="s">
        <v>235</v>
      </c>
      <c r="E10" s="222" t="s">
        <v>60</v>
      </c>
      <c r="F10" s="372"/>
      <c r="G10" s="223"/>
      <c r="H10" s="223"/>
      <c r="I10" s="223"/>
      <c r="J10" s="372"/>
    </row>
    <row r="11" spans="3:10" ht="37.5" customHeight="1">
      <c r="C11" s="218"/>
      <c r="D11" s="219" t="s">
        <v>696</v>
      </c>
      <c r="E11" s="222" t="s">
        <v>61</v>
      </c>
      <c r="F11" s="454">
        <v>672481</v>
      </c>
      <c r="G11" s="283">
        <v>615393</v>
      </c>
      <c r="H11" s="285">
        <v>674836</v>
      </c>
      <c r="I11" s="396" t="s">
        <v>873</v>
      </c>
      <c r="J11" s="454">
        <v>672481</v>
      </c>
    </row>
    <row r="12" spans="3:10" ht="37.5" customHeight="1">
      <c r="C12" s="218">
        <v>1</v>
      </c>
      <c r="D12" s="219" t="s">
        <v>477</v>
      </c>
      <c r="E12" s="222" t="s">
        <v>63</v>
      </c>
      <c r="F12" s="396" t="s">
        <v>874</v>
      </c>
      <c r="G12" s="285">
        <v>683</v>
      </c>
      <c r="H12" s="283">
        <v>668</v>
      </c>
      <c r="I12" s="396" t="s">
        <v>875</v>
      </c>
      <c r="J12" s="396" t="s">
        <v>874</v>
      </c>
    </row>
    <row r="13" spans="3:10" ht="37.5" customHeight="1">
      <c r="C13" s="218" t="s">
        <v>478</v>
      </c>
      <c r="D13" s="224" t="s">
        <v>479</v>
      </c>
      <c r="E13" s="222" t="s">
        <v>64</v>
      </c>
      <c r="F13" s="396"/>
      <c r="G13" s="283"/>
      <c r="H13" s="285"/>
      <c r="I13" s="396"/>
      <c r="J13" s="396"/>
    </row>
    <row r="14" spans="3:10" ht="37.5" customHeight="1">
      <c r="C14" s="218" t="s">
        <v>480</v>
      </c>
      <c r="D14" s="224" t="s">
        <v>481</v>
      </c>
      <c r="E14" s="222" t="s">
        <v>65</v>
      </c>
      <c r="F14" s="396" t="s">
        <v>874</v>
      </c>
      <c r="G14" s="285">
        <v>683</v>
      </c>
      <c r="H14" s="283">
        <v>668</v>
      </c>
      <c r="I14" s="396" t="s">
        <v>875</v>
      </c>
      <c r="J14" s="396" t="s">
        <v>874</v>
      </c>
    </row>
    <row r="15" spans="3:10" ht="37.5" customHeight="1">
      <c r="C15" s="218" t="s">
        <v>482</v>
      </c>
      <c r="D15" s="224" t="s">
        <v>236</v>
      </c>
      <c r="E15" s="222" t="s">
        <v>66</v>
      </c>
      <c r="F15" s="396"/>
      <c r="G15" s="285"/>
      <c r="H15" s="285"/>
      <c r="I15" s="396"/>
      <c r="J15" s="396"/>
    </row>
    <row r="16" spans="3:10" ht="37.5" customHeight="1">
      <c r="C16" s="225" t="s">
        <v>483</v>
      </c>
      <c r="D16" s="224" t="s">
        <v>237</v>
      </c>
      <c r="E16" s="222" t="s">
        <v>67</v>
      </c>
      <c r="F16" s="396"/>
      <c r="G16" s="285"/>
      <c r="H16" s="285"/>
      <c r="I16" s="396"/>
      <c r="J16" s="396"/>
    </row>
    <row r="17" spans="3:10" ht="37.5" customHeight="1">
      <c r="C17" s="225" t="s">
        <v>484</v>
      </c>
      <c r="D17" s="224" t="s">
        <v>238</v>
      </c>
      <c r="E17" s="222" t="s">
        <v>68</v>
      </c>
      <c r="F17" s="396"/>
      <c r="G17" s="283"/>
      <c r="H17" s="285"/>
      <c r="I17" s="396"/>
      <c r="J17" s="396"/>
    </row>
    <row r="18" spans="3:10" ht="37.5" customHeight="1">
      <c r="C18" s="225" t="s">
        <v>485</v>
      </c>
      <c r="D18" s="224" t="s">
        <v>239</v>
      </c>
      <c r="E18" s="222" t="s">
        <v>69</v>
      </c>
      <c r="F18" s="396"/>
      <c r="G18" s="285"/>
      <c r="H18" s="283"/>
      <c r="I18" s="396"/>
      <c r="J18" s="396"/>
    </row>
    <row r="19" spans="3:10" ht="37.5" customHeight="1">
      <c r="C19" s="214">
        <v>2</v>
      </c>
      <c r="D19" s="219" t="s">
        <v>486</v>
      </c>
      <c r="E19" s="218"/>
      <c r="F19" s="454">
        <v>651348</v>
      </c>
      <c r="G19" s="455">
        <v>593716</v>
      </c>
      <c r="H19" s="455">
        <v>653339</v>
      </c>
      <c r="I19" s="454">
        <v>641957</v>
      </c>
      <c r="J19" s="454">
        <v>651348</v>
      </c>
    </row>
    <row r="20" spans="3:10" ht="37.5" customHeight="1">
      <c r="C20" s="218" t="s">
        <v>487</v>
      </c>
      <c r="D20" s="224" t="s">
        <v>240</v>
      </c>
      <c r="E20" s="222" t="s">
        <v>70</v>
      </c>
      <c r="F20" s="454">
        <v>62595</v>
      </c>
      <c r="G20" s="454">
        <v>62595</v>
      </c>
      <c r="H20" s="454">
        <v>62595</v>
      </c>
      <c r="I20" s="454">
        <v>62595</v>
      </c>
      <c r="J20" s="454">
        <v>62595</v>
      </c>
    </row>
    <row r="21" spans="3:10" ht="37.5" customHeight="1">
      <c r="C21" s="225" t="s">
        <v>488</v>
      </c>
      <c r="D21" s="224" t="s">
        <v>241</v>
      </c>
      <c r="E21" s="222" t="s">
        <v>62</v>
      </c>
      <c r="F21" s="454">
        <v>219200</v>
      </c>
      <c r="G21" s="455">
        <v>213250</v>
      </c>
      <c r="H21" s="456">
        <v>229900</v>
      </c>
      <c r="I21" s="454">
        <v>220550</v>
      </c>
      <c r="J21" s="454">
        <v>219200</v>
      </c>
    </row>
    <row r="22" spans="3:10" ht="37.5" customHeight="1">
      <c r="C22" s="218" t="s">
        <v>489</v>
      </c>
      <c r="D22" s="224" t="s">
        <v>242</v>
      </c>
      <c r="E22" s="222" t="s">
        <v>71</v>
      </c>
      <c r="F22" s="454">
        <v>241346</v>
      </c>
      <c r="G22" s="455">
        <v>249799</v>
      </c>
      <c r="H22" s="455">
        <v>265315</v>
      </c>
      <c r="I22" s="454">
        <v>250830</v>
      </c>
      <c r="J22" s="454">
        <v>241346</v>
      </c>
    </row>
    <row r="23" spans="3:10" ht="37.5" customHeight="1">
      <c r="C23" s="218" t="s">
        <v>490</v>
      </c>
      <c r="D23" s="224" t="s">
        <v>243</v>
      </c>
      <c r="E23" s="222" t="s">
        <v>73</v>
      </c>
      <c r="F23" s="454">
        <v>45294</v>
      </c>
      <c r="G23" s="456">
        <v>47284</v>
      </c>
      <c r="H23" s="455">
        <v>49123</v>
      </c>
      <c r="I23" s="454">
        <v>45957</v>
      </c>
      <c r="J23" s="454">
        <v>45294</v>
      </c>
    </row>
    <row r="24" spans="3:10" ht="37.5" customHeight="1">
      <c r="C24" s="218" t="s">
        <v>491</v>
      </c>
      <c r="D24" s="224" t="s">
        <v>244</v>
      </c>
      <c r="E24" s="222" t="s">
        <v>74</v>
      </c>
      <c r="F24" s="454">
        <v>170</v>
      </c>
      <c r="G24" s="454">
        <v>170</v>
      </c>
      <c r="H24" s="454">
        <v>170</v>
      </c>
      <c r="I24" s="454">
        <v>170</v>
      </c>
      <c r="J24" s="454">
        <v>170</v>
      </c>
    </row>
    <row r="25" spans="3:10" ht="37.5" customHeight="1">
      <c r="C25" s="218" t="s">
        <v>492</v>
      </c>
      <c r="D25" s="224" t="s">
        <v>493</v>
      </c>
      <c r="E25" s="222" t="s">
        <v>75</v>
      </c>
      <c r="F25" s="454">
        <v>82743</v>
      </c>
      <c r="G25" s="455">
        <v>20618</v>
      </c>
      <c r="H25" s="455">
        <v>46236</v>
      </c>
      <c r="I25" s="455">
        <v>61855</v>
      </c>
      <c r="J25" s="455">
        <v>82743</v>
      </c>
    </row>
    <row r="26" spans="3:10" ht="37.5" customHeight="1">
      <c r="C26" s="218" t="s">
        <v>494</v>
      </c>
      <c r="D26" s="224" t="s">
        <v>495</v>
      </c>
      <c r="E26" s="222" t="s">
        <v>76</v>
      </c>
      <c r="F26" s="454"/>
      <c r="G26" s="455"/>
      <c r="H26" s="455"/>
      <c r="I26" s="454"/>
      <c r="J26" s="454"/>
    </row>
    <row r="27" spans="3:10" ht="37.5" customHeight="1">
      <c r="C27" s="218" t="s">
        <v>496</v>
      </c>
      <c r="D27" s="224" t="s">
        <v>248</v>
      </c>
      <c r="E27" s="222" t="s">
        <v>77</v>
      </c>
      <c r="F27" s="454"/>
      <c r="G27" s="455"/>
      <c r="H27" s="455"/>
      <c r="I27" s="454"/>
      <c r="J27" s="454"/>
    </row>
    <row r="28" spans="3:10" ht="37.5" customHeight="1">
      <c r="C28" s="214">
        <v>3</v>
      </c>
      <c r="D28" s="219" t="s">
        <v>497</v>
      </c>
      <c r="E28" s="222" t="s">
        <v>79</v>
      </c>
      <c r="F28" s="454">
        <v>17200</v>
      </c>
      <c r="G28" s="457">
        <v>17688</v>
      </c>
      <c r="H28" s="457">
        <v>17526</v>
      </c>
      <c r="I28" s="457">
        <v>17362</v>
      </c>
      <c r="J28" s="457">
        <v>17200</v>
      </c>
    </row>
    <row r="29" spans="3:10" ht="37.5" customHeight="1">
      <c r="C29" s="218" t="s">
        <v>498</v>
      </c>
      <c r="D29" s="224" t="s">
        <v>250</v>
      </c>
      <c r="E29" s="222" t="s">
        <v>80</v>
      </c>
      <c r="F29" s="454">
        <v>17200</v>
      </c>
      <c r="G29" s="457">
        <v>17688</v>
      </c>
      <c r="H29" s="457">
        <v>17526</v>
      </c>
      <c r="I29" s="457">
        <v>17362</v>
      </c>
      <c r="J29" s="457">
        <v>17200</v>
      </c>
    </row>
    <row r="30" spans="3:10" ht="37.5" customHeight="1">
      <c r="C30" s="225" t="s">
        <v>499</v>
      </c>
      <c r="D30" s="224" t="s">
        <v>252</v>
      </c>
      <c r="E30" s="222" t="s">
        <v>81</v>
      </c>
      <c r="F30" s="454"/>
      <c r="G30" s="456"/>
      <c r="H30" s="455"/>
      <c r="I30" s="454"/>
      <c r="J30" s="454"/>
    </row>
    <row r="31" spans="3:10" ht="37.5" customHeight="1">
      <c r="C31" s="225" t="s">
        <v>500</v>
      </c>
      <c r="D31" s="224" t="s">
        <v>254</v>
      </c>
      <c r="E31" s="222" t="s">
        <v>82</v>
      </c>
      <c r="F31" s="454"/>
      <c r="G31" s="455"/>
      <c r="H31" s="456"/>
      <c r="I31" s="454"/>
      <c r="J31" s="454"/>
    </row>
    <row r="32" spans="3:10" ht="37.5" customHeight="1">
      <c r="C32" s="225" t="s">
        <v>501</v>
      </c>
      <c r="D32" s="224" t="s">
        <v>256</v>
      </c>
      <c r="E32" s="222" t="s">
        <v>83</v>
      </c>
      <c r="F32" s="454"/>
      <c r="G32" s="456"/>
      <c r="H32" s="455"/>
      <c r="I32" s="454"/>
      <c r="J32" s="454"/>
    </row>
    <row r="33" spans="3:10" ht="57" customHeight="1">
      <c r="C33" s="226" t="s">
        <v>502</v>
      </c>
      <c r="D33" s="219" t="s">
        <v>503</v>
      </c>
      <c r="E33" s="222" t="s">
        <v>84</v>
      </c>
      <c r="F33" s="454">
        <v>3296</v>
      </c>
      <c r="G33" s="455">
        <v>3306</v>
      </c>
      <c r="H33" s="456">
        <v>3303</v>
      </c>
      <c r="I33" s="454">
        <v>3299</v>
      </c>
      <c r="J33" s="454">
        <v>3296</v>
      </c>
    </row>
    <row r="34" spans="3:10" ht="37.5" customHeight="1">
      <c r="C34" s="225" t="s">
        <v>504</v>
      </c>
      <c r="D34" s="224" t="s">
        <v>258</v>
      </c>
      <c r="E34" s="222" t="s">
        <v>85</v>
      </c>
      <c r="F34" s="454"/>
      <c r="G34" s="456"/>
      <c r="H34" s="455"/>
      <c r="I34" s="454"/>
      <c r="J34" s="454"/>
    </row>
    <row r="35" spans="3:10" ht="37.5" customHeight="1">
      <c r="C35" s="225" t="s">
        <v>505</v>
      </c>
      <c r="D35" s="224" t="s">
        <v>506</v>
      </c>
      <c r="E35" s="222" t="s">
        <v>245</v>
      </c>
      <c r="F35" s="454"/>
      <c r="G35" s="456"/>
      <c r="H35" s="456"/>
      <c r="I35" s="454"/>
      <c r="J35" s="454"/>
    </row>
    <row r="36" spans="3:10" ht="37.5" customHeight="1">
      <c r="C36" s="225" t="s">
        <v>507</v>
      </c>
      <c r="D36" s="224" t="s">
        <v>508</v>
      </c>
      <c r="E36" s="222" t="s">
        <v>246</v>
      </c>
      <c r="F36" s="454"/>
      <c r="G36" s="455"/>
      <c r="H36" s="456"/>
      <c r="I36" s="454"/>
      <c r="J36" s="454"/>
    </row>
    <row r="37" spans="3:10" ht="37.5" customHeight="1">
      <c r="C37" s="225" t="s">
        <v>509</v>
      </c>
      <c r="D37" s="224" t="s">
        <v>510</v>
      </c>
      <c r="E37" s="222" t="s">
        <v>247</v>
      </c>
      <c r="F37" s="454"/>
      <c r="G37" s="455"/>
      <c r="H37" s="455"/>
      <c r="I37" s="454"/>
      <c r="J37" s="454"/>
    </row>
    <row r="38" spans="3:10" ht="37.5" customHeight="1">
      <c r="C38" s="225" t="s">
        <v>509</v>
      </c>
      <c r="D38" s="224" t="s">
        <v>511</v>
      </c>
      <c r="E38" s="222" t="s">
        <v>249</v>
      </c>
      <c r="F38" s="454"/>
      <c r="G38" s="455"/>
      <c r="H38" s="455"/>
      <c r="I38" s="454"/>
      <c r="J38" s="454"/>
    </row>
    <row r="39" spans="3:10" ht="37.5" customHeight="1">
      <c r="C39" s="225" t="s">
        <v>512</v>
      </c>
      <c r="D39" s="224" t="s">
        <v>513</v>
      </c>
      <c r="E39" s="222" t="s">
        <v>262</v>
      </c>
      <c r="F39" s="454"/>
      <c r="G39" s="455"/>
      <c r="H39" s="455"/>
      <c r="I39" s="454"/>
      <c r="J39" s="454"/>
    </row>
    <row r="40" spans="3:10" ht="37.5" customHeight="1">
      <c r="C40" s="225" t="s">
        <v>512</v>
      </c>
      <c r="D40" s="224" t="s">
        <v>514</v>
      </c>
      <c r="E40" s="222" t="s">
        <v>264</v>
      </c>
      <c r="F40" s="454"/>
      <c r="G40" s="455"/>
      <c r="H40" s="455"/>
      <c r="I40" s="454"/>
      <c r="J40" s="454"/>
    </row>
    <row r="41" spans="3:10" ht="37.5" customHeight="1">
      <c r="C41" s="225" t="s">
        <v>515</v>
      </c>
      <c r="D41" s="224" t="s">
        <v>516</v>
      </c>
      <c r="E41" s="222" t="s">
        <v>251</v>
      </c>
      <c r="F41" s="454"/>
      <c r="G41" s="455"/>
      <c r="H41" s="455"/>
      <c r="I41" s="454"/>
      <c r="J41" s="454"/>
    </row>
    <row r="42" spans="3:10" ht="37.5" customHeight="1">
      <c r="C42" s="225" t="s">
        <v>517</v>
      </c>
      <c r="D42" s="224" t="s">
        <v>518</v>
      </c>
      <c r="E42" s="222" t="s">
        <v>267</v>
      </c>
      <c r="F42" s="454">
        <v>3296</v>
      </c>
      <c r="G42" s="455">
        <v>3306</v>
      </c>
      <c r="H42" s="456">
        <v>3303</v>
      </c>
      <c r="I42" s="454">
        <v>3299</v>
      </c>
      <c r="J42" s="454">
        <v>3296</v>
      </c>
    </row>
    <row r="43" spans="3:10" ht="37.5" customHeight="1">
      <c r="C43" s="226">
        <v>5</v>
      </c>
      <c r="D43" s="219" t="s">
        <v>519</v>
      </c>
      <c r="E43" s="222" t="s">
        <v>269</v>
      </c>
      <c r="F43" s="454"/>
      <c r="G43" s="455"/>
      <c r="H43" s="455"/>
      <c r="I43" s="454"/>
      <c r="J43" s="454"/>
    </row>
    <row r="44" spans="3:10" ht="37.5" customHeight="1">
      <c r="C44" s="225" t="s">
        <v>520</v>
      </c>
      <c r="D44" s="224" t="s">
        <v>521</v>
      </c>
      <c r="E44" s="222" t="s">
        <v>270</v>
      </c>
      <c r="F44" s="454"/>
      <c r="G44" s="455"/>
      <c r="H44" s="455"/>
      <c r="I44" s="454"/>
      <c r="J44" s="454"/>
    </row>
    <row r="45" spans="3:10" ht="37.5" customHeight="1">
      <c r="C45" s="225" t="s">
        <v>522</v>
      </c>
      <c r="D45" s="224" t="s">
        <v>523</v>
      </c>
      <c r="E45" s="222" t="s">
        <v>271</v>
      </c>
      <c r="F45" s="454"/>
      <c r="G45" s="456"/>
      <c r="H45" s="455"/>
      <c r="I45" s="454"/>
      <c r="J45" s="454"/>
    </row>
    <row r="46" spans="3:10" ht="37.5" customHeight="1">
      <c r="C46" s="225" t="s">
        <v>524</v>
      </c>
      <c r="D46" s="224" t="s">
        <v>525</v>
      </c>
      <c r="E46" s="222" t="s">
        <v>253</v>
      </c>
      <c r="F46" s="454"/>
      <c r="G46" s="455"/>
      <c r="H46" s="456"/>
      <c r="I46" s="454"/>
      <c r="J46" s="454"/>
    </row>
    <row r="47" spans="3:10" ht="37.5" customHeight="1">
      <c r="C47" s="225" t="s">
        <v>526</v>
      </c>
      <c r="D47" s="224" t="s">
        <v>527</v>
      </c>
      <c r="E47" s="222" t="s">
        <v>255</v>
      </c>
      <c r="F47" s="454"/>
      <c r="G47" s="456"/>
      <c r="H47" s="455"/>
      <c r="I47" s="454"/>
      <c r="J47" s="454"/>
    </row>
    <row r="48" spans="3:10" ht="37.5" customHeight="1">
      <c r="C48" s="225" t="s">
        <v>528</v>
      </c>
      <c r="D48" s="224" t="s">
        <v>529</v>
      </c>
      <c r="E48" s="222" t="s">
        <v>274</v>
      </c>
      <c r="F48" s="454"/>
      <c r="G48" s="455"/>
      <c r="H48" s="456"/>
      <c r="I48" s="454"/>
      <c r="J48" s="454"/>
    </row>
    <row r="49" spans="3:10" ht="37.5" customHeight="1">
      <c r="C49" s="225" t="s">
        <v>530</v>
      </c>
      <c r="D49" s="224" t="s">
        <v>531</v>
      </c>
      <c r="E49" s="222" t="s">
        <v>257</v>
      </c>
      <c r="F49" s="454"/>
      <c r="G49" s="455"/>
      <c r="H49" s="455"/>
      <c r="I49" s="454"/>
      <c r="J49" s="454"/>
    </row>
    <row r="50" spans="3:10" ht="37.5" customHeight="1">
      <c r="C50" s="225" t="s">
        <v>532</v>
      </c>
      <c r="D50" s="224" t="s">
        <v>533</v>
      </c>
      <c r="E50" s="222" t="s">
        <v>259</v>
      </c>
      <c r="F50" s="454"/>
      <c r="G50" s="456"/>
      <c r="H50" s="455"/>
      <c r="I50" s="454"/>
      <c r="J50" s="454"/>
    </row>
    <row r="51" spans="3:10" ht="37.5" customHeight="1">
      <c r="C51" s="226">
        <v>288</v>
      </c>
      <c r="D51" s="219" t="s">
        <v>276</v>
      </c>
      <c r="E51" s="222" t="s">
        <v>260</v>
      </c>
      <c r="F51" s="454"/>
      <c r="G51" s="455"/>
      <c r="H51" s="456"/>
      <c r="I51" s="454"/>
      <c r="J51" s="454"/>
    </row>
    <row r="52" spans="3:10" ht="37.5" customHeight="1">
      <c r="C52" s="226"/>
      <c r="D52" s="219" t="s">
        <v>534</v>
      </c>
      <c r="E52" s="222" t="s">
        <v>261</v>
      </c>
      <c r="F52" s="457">
        <v>160800</v>
      </c>
      <c r="G52" s="455">
        <v>136814</v>
      </c>
      <c r="H52" s="455">
        <v>147370</v>
      </c>
      <c r="I52" s="457">
        <v>150290</v>
      </c>
      <c r="J52" s="457">
        <v>160800</v>
      </c>
    </row>
    <row r="53" spans="3:10" ht="37.5" customHeight="1">
      <c r="C53" s="226" t="s">
        <v>277</v>
      </c>
      <c r="D53" s="219" t="s">
        <v>535</v>
      </c>
      <c r="E53" s="222" t="s">
        <v>263</v>
      </c>
      <c r="F53" s="457">
        <v>6100</v>
      </c>
      <c r="G53" s="455">
        <v>5200</v>
      </c>
      <c r="H53" s="455">
        <v>3355</v>
      </c>
      <c r="I53" s="457">
        <v>5185</v>
      </c>
      <c r="J53" s="457">
        <v>6100</v>
      </c>
    </row>
    <row r="54" spans="3:10" ht="37.5" customHeight="1">
      <c r="C54" s="225">
        <v>10</v>
      </c>
      <c r="D54" s="224" t="s">
        <v>536</v>
      </c>
      <c r="E54" s="222" t="s">
        <v>265</v>
      </c>
      <c r="F54" s="457">
        <v>3200</v>
      </c>
      <c r="G54" s="455">
        <v>299</v>
      </c>
      <c r="H54" s="455">
        <v>1760</v>
      </c>
      <c r="I54" s="457">
        <v>2720</v>
      </c>
      <c r="J54" s="457">
        <v>3200</v>
      </c>
    </row>
    <row r="55" spans="3:10" ht="37.5" customHeight="1">
      <c r="C55" s="225">
        <v>11</v>
      </c>
      <c r="D55" s="224" t="s">
        <v>278</v>
      </c>
      <c r="E55" s="222" t="s">
        <v>266</v>
      </c>
      <c r="F55" s="457"/>
      <c r="G55" s="455"/>
      <c r="H55" s="455"/>
      <c r="I55" s="457"/>
      <c r="J55" s="457"/>
    </row>
    <row r="56" spans="3:10" ht="37.5" customHeight="1">
      <c r="C56" s="225">
        <v>12</v>
      </c>
      <c r="D56" s="224" t="s">
        <v>279</v>
      </c>
      <c r="E56" s="222" t="s">
        <v>282</v>
      </c>
      <c r="F56" s="457"/>
      <c r="G56" s="455"/>
      <c r="H56" s="455"/>
      <c r="I56" s="457"/>
      <c r="J56" s="457"/>
    </row>
    <row r="57" spans="3:10" ht="37.5" customHeight="1">
      <c r="C57" s="225">
        <v>13</v>
      </c>
      <c r="D57" s="224" t="s">
        <v>281</v>
      </c>
      <c r="E57" s="222" t="s">
        <v>268</v>
      </c>
      <c r="F57" s="457">
        <v>400</v>
      </c>
      <c r="G57" s="455">
        <v>300</v>
      </c>
      <c r="H57" s="455">
        <v>350</v>
      </c>
      <c r="I57" s="457">
        <v>300</v>
      </c>
      <c r="J57" s="457">
        <v>400</v>
      </c>
    </row>
    <row r="58" spans="3:10" ht="37.5" customHeight="1">
      <c r="C58" s="225">
        <v>14</v>
      </c>
      <c r="D58" s="224" t="s">
        <v>537</v>
      </c>
      <c r="E58" s="222" t="s">
        <v>285</v>
      </c>
      <c r="F58" s="457"/>
      <c r="G58" s="456"/>
      <c r="H58" s="455"/>
      <c r="I58" s="457"/>
      <c r="J58" s="457"/>
    </row>
    <row r="59" spans="3:10" ht="37.5" customHeight="1">
      <c r="C59" s="225">
        <v>15</v>
      </c>
      <c r="D59" s="212" t="s">
        <v>284</v>
      </c>
      <c r="E59" s="222" t="s">
        <v>286</v>
      </c>
      <c r="F59" s="457">
        <v>2500</v>
      </c>
      <c r="G59" s="455">
        <v>2000</v>
      </c>
      <c r="H59" s="456">
        <v>2200</v>
      </c>
      <c r="I59" s="457">
        <v>2100</v>
      </c>
      <c r="J59" s="457">
        <v>2500</v>
      </c>
    </row>
    <row r="60" spans="3:10" ht="37.5">
      <c r="C60" s="226"/>
      <c r="D60" s="219" t="s">
        <v>538</v>
      </c>
      <c r="E60" s="222" t="s">
        <v>287</v>
      </c>
      <c r="F60" s="457">
        <v>139500</v>
      </c>
      <c r="G60" s="458">
        <v>126489</v>
      </c>
      <c r="H60" s="455">
        <v>135000</v>
      </c>
      <c r="I60" s="457">
        <v>132000</v>
      </c>
      <c r="J60" s="457">
        <v>139500</v>
      </c>
    </row>
    <row r="61" spans="3:10" ht="18.75">
      <c r="C61" s="225" t="s">
        <v>539</v>
      </c>
      <c r="D61" s="224" t="s">
        <v>540</v>
      </c>
      <c r="E61" s="222" t="s">
        <v>288</v>
      </c>
      <c r="F61" s="457"/>
      <c r="G61" s="458"/>
      <c r="H61" s="455"/>
      <c r="I61" s="457"/>
      <c r="J61" s="457"/>
    </row>
    <row r="62" spans="3:10" ht="18.75">
      <c r="C62" s="225" t="s">
        <v>541</v>
      </c>
      <c r="D62" s="224" t="s">
        <v>542</v>
      </c>
      <c r="E62" s="222" t="s">
        <v>289</v>
      </c>
      <c r="F62" s="459"/>
      <c r="G62" s="458"/>
      <c r="H62" s="458"/>
      <c r="I62" s="459"/>
      <c r="J62" s="459"/>
    </row>
    <row r="63" spans="3:10" ht="18.75">
      <c r="C63" s="225" t="s">
        <v>543</v>
      </c>
      <c r="D63" s="224" t="s">
        <v>544</v>
      </c>
      <c r="E63" s="222" t="s">
        <v>272</v>
      </c>
      <c r="F63" s="459"/>
      <c r="G63" s="458"/>
      <c r="H63" s="459"/>
      <c r="I63" s="459"/>
      <c r="J63" s="459"/>
    </row>
    <row r="64" spans="3:10" ht="18.75">
      <c r="C64" s="225" t="s">
        <v>545</v>
      </c>
      <c r="D64" s="224" t="s">
        <v>546</v>
      </c>
      <c r="E64" s="222" t="s">
        <v>273</v>
      </c>
      <c r="F64" s="457"/>
      <c r="G64" s="458"/>
      <c r="H64" s="457"/>
      <c r="I64" s="457"/>
      <c r="J64" s="457"/>
    </row>
    <row r="65" spans="3:10" ht="18.75">
      <c r="C65" s="225" t="s">
        <v>547</v>
      </c>
      <c r="D65" s="224" t="s">
        <v>548</v>
      </c>
      <c r="E65" s="222" t="s">
        <v>275</v>
      </c>
      <c r="F65" s="457">
        <v>139500</v>
      </c>
      <c r="G65" s="458">
        <v>126489</v>
      </c>
      <c r="H65" s="455">
        <v>135000</v>
      </c>
      <c r="I65" s="457">
        <v>132000</v>
      </c>
      <c r="J65" s="457">
        <v>139500</v>
      </c>
    </row>
    <row r="66" spans="3:10" ht="18.75">
      <c r="C66" s="225" t="s">
        <v>549</v>
      </c>
      <c r="D66" s="224" t="s">
        <v>550</v>
      </c>
      <c r="E66" s="222" t="s">
        <v>290</v>
      </c>
      <c r="F66" s="459"/>
      <c r="G66" s="458"/>
      <c r="H66" s="458"/>
      <c r="I66" s="459"/>
      <c r="J66" s="459"/>
    </row>
    <row r="67" spans="3:10" ht="18.75">
      <c r="C67" s="225" t="s">
        <v>551</v>
      </c>
      <c r="D67" s="224" t="s">
        <v>552</v>
      </c>
      <c r="E67" s="222" t="s">
        <v>291</v>
      </c>
      <c r="F67" s="459"/>
      <c r="G67" s="458"/>
      <c r="H67" s="458"/>
      <c r="I67" s="459"/>
      <c r="J67" s="459"/>
    </row>
    <row r="68" spans="3:10" ht="18.75">
      <c r="C68" s="226">
        <v>21</v>
      </c>
      <c r="D68" s="219" t="s">
        <v>553</v>
      </c>
      <c r="E68" s="222" t="s">
        <v>293</v>
      </c>
      <c r="F68" s="459"/>
      <c r="G68" s="458"/>
      <c r="H68" s="458"/>
      <c r="I68" s="459"/>
      <c r="J68" s="459"/>
    </row>
    <row r="69" spans="3:10" ht="18.75">
      <c r="C69" s="226">
        <v>22</v>
      </c>
      <c r="D69" s="219" t="s">
        <v>554</v>
      </c>
      <c r="E69" s="222" t="s">
        <v>295</v>
      </c>
      <c r="F69" s="459">
        <v>1900</v>
      </c>
      <c r="G69" s="458">
        <v>1800</v>
      </c>
      <c r="H69" s="458">
        <v>1700</v>
      </c>
      <c r="I69" s="459">
        <v>1800</v>
      </c>
      <c r="J69" s="459">
        <v>1900</v>
      </c>
    </row>
    <row r="70" spans="3:10" ht="37.5">
      <c r="C70" s="226">
        <v>236</v>
      </c>
      <c r="D70" s="219" t="s">
        <v>555</v>
      </c>
      <c r="E70" s="222" t="s">
        <v>296</v>
      </c>
      <c r="F70" s="460"/>
      <c r="G70" s="458"/>
      <c r="H70" s="458"/>
      <c r="I70" s="460"/>
      <c r="J70" s="460"/>
    </row>
    <row r="71" spans="3:10" ht="18.75">
      <c r="C71" s="226" t="s">
        <v>556</v>
      </c>
      <c r="D71" s="219" t="s">
        <v>557</v>
      </c>
      <c r="E71" s="222" t="s">
        <v>297</v>
      </c>
      <c r="F71" s="460"/>
      <c r="G71" s="458"/>
      <c r="H71" s="458"/>
      <c r="I71" s="460"/>
      <c r="J71" s="460"/>
    </row>
    <row r="72" spans="3:10" ht="18.75">
      <c r="C72" s="225" t="s">
        <v>558</v>
      </c>
      <c r="D72" s="224" t="s">
        <v>559</v>
      </c>
      <c r="E72" s="222" t="s">
        <v>298</v>
      </c>
      <c r="F72" s="460"/>
      <c r="G72" s="458"/>
      <c r="H72" s="458"/>
      <c r="I72" s="460"/>
      <c r="J72" s="460"/>
    </row>
    <row r="73" spans="3:10" ht="18.75">
      <c r="C73" s="225" t="s">
        <v>560</v>
      </c>
      <c r="D73" s="224" t="s">
        <v>561</v>
      </c>
      <c r="E73" s="222" t="s">
        <v>300</v>
      </c>
      <c r="F73" s="460"/>
      <c r="G73" s="458"/>
      <c r="H73" s="458"/>
      <c r="I73" s="460"/>
      <c r="J73" s="460"/>
    </row>
    <row r="74" spans="3:10" ht="18.75">
      <c r="C74" s="225" t="s">
        <v>562</v>
      </c>
      <c r="D74" s="224" t="s">
        <v>563</v>
      </c>
      <c r="E74" s="222" t="s">
        <v>301</v>
      </c>
      <c r="F74" s="460"/>
      <c r="G74" s="458"/>
      <c r="H74" s="458"/>
      <c r="I74" s="460"/>
      <c r="J74" s="460"/>
    </row>
    <row r="75" spans="3:10" ht="18.75">
      <c r="C75" s="225" t="s">
        <v>564</v>
      </c>
      <c r="D75" s="224" t="s">
        <v>565</v>
      </c>
      <c r="E75" s="222" t="s">
        <v>302</v>
      </c>
      <c r="F75" s="460"/>
      <c r="G75" s="458"/>
      <c r="H75" s="458"/>
      <c r="I75" s="460"/>
      <c r="J75" s="460"/>
    </row>
    <row r="76" spans="3:10" ht="18.75">
      <c r="C76" s="225" t="s">
        <v>566</v>
      </c>
      <c r="D76" s="224" t="s">
        <v>567</v>
      </c>
      <c r="E76" s="222" t="s">
        <v>303</v>
      </c>
      <c r="F76" s="460"/>
      <c r="G76" s="458"/>
      <c r="H76" s="458"/>
      <c r="I76" s="460"/>
      <c r="J76" s="460"/>
    </row>
    <row r="77" spans="3:10" ht="18.75">
      <c r="C77" s="226">
        <v>24</v>
      </c>
      <c r="D77" s="219" t="s">
        <v>568</v>
      </c>
      <c r="E77" s="222" t="s">
        <v>305</v>
      </c>
      <c r="F77" s="460">
        <v>10000</v>
      </c>
      <c r="G77" s="458">
        <v>2500</v>
      </c>
      <c r="H77" s="458">
        <v>5500</v>
      </c>
      <c r="I77" s="460">
        <v>8500</v>
      </c>
      <c r="J77" s="460">
        <v>10000</v>
      </c>
    </row>
    <row r="78" spans="3:10" ht="18.75">
      <c r="C78" s="226">
        <v>27</v>
      </c>
      <c r="D78" s="219" t="s">
        <v>569</v>
      </c>
      <c r="E78" s="222" t="s">
        <v>570</v>
      </c>
      <c r="F78" s="460">
        <v>1700</v>
      </c>
      <c r="G78" s="458">
        <v>425</v>
      </c>
      <c r="H78" s="458">
        <v>935</v>
      </c>
      <c r="I78" s="460">
        <v>1445</v>
      </c>
      <c r="J78" s="460">
        <v>1700</v>
      </c>
    </row>
    <row r="79" spans="3:10" ht="18.75">
      <c r="C79" s="226" t="s">
        <v>571</v>
      </c>
      <c r="D79" s="219" t="s">
        <v>572</v>
      </c>
      <c r="E79" s="222" t="s">
        <v>573</v>
      </c>
      <c r="F79" s="460">
        <v>1600</v>
      </c>
      <c r="G79" s="458">
        <v>400</v>
      </c>
      <c r="H79" s="458">
        <v>880</v>
      </c>
      <c r="I79" s="460">
        <v>1360</v>
      </c>
      <c r="J79" s="460">
        <v>166</v>
      </c>
    </row>
    <row r="80" spans="3:10" ht="18.75">
      <c r="C80" s="226"/>
      <c r="D80" s="219" t="s">
        <v>574</v>
      </c>
      <c r="E80" s="222" t="s">
        <v>575</v>
      </c>
      <c r="F80" s="460">
        <v>833281</v>
      </c>
      <c r="G80" s="458">
        <v>752207</v>
      </c>
      <c r="H80" s="458">
        <v>822206</v>
      </c>
      <c r="I80" s="460">
        <v>813560</v>
      </c>
      <c r="J80" s="460">
        <v>833281</v>
      </c>
    </row>
    <row r="81" spans="3:10" ht="18.75">
      <c r="C81" s="226">
        <v>88</v>
      </c>
      <c r="D81" s="219" t="s">
        <v>304</v>
      </c>
      <c r="E81" s="222" t="s">
        <v>576</v>
      </c>
      <c r="F81" s="460">
        <v>66000</v>
      </c>
      <c r="G81" s="460">
        <v>66000</v>
      </c>
      <c r="H81" s="460">
        <v>66000</v>
      </c>
      <c r="I81" s="460">
        <v>66000</v>
      </c>
      <c r="J81" s="460">
        <v>66000</v>
      </c>
    </row>
    <row r="82" spans="3:10" ht="18.75">
      <c r="C82" s="226"/>
      <c r="D82" s="219" t="s">
        <v>59</v>
      </c>
      <c r="E82" s="226"/>
      <c r="F82" s="460"/>
      <c r="G82" s="458"/>
      <c r="H82" s="458"/>
      <c r="I82" s="460"/>
      <c r="J82" s="460"/>
    </row>
    <row r="83" spans="3:10" ht="37.5">
      <c r="C83" s="226"/>
      <c r="D83" s="219" t="s">
        <v>577</v>
      </c>
      <c r="E83" s="222" t="s">
        <v>578</v>
      </c>
      <c r="F83" s="460">
        <v>378038</v>
      </c>
      <c r="G83" s="460">
        <v>378038</v>
      </c>
      <c r="H83" s="460">
        <v>378038</v>
      </c>
      <c r="I83" s="460">
        <v>378038</v>
      </c>
      <c r="J83" s="460">
        <v>378038</v>
      </c>
    </row>
    <row r="84" spans="3:10" ht="18.75">
      <c r="C84" s="226">
        <v>30</v>
      </c>
      <c r="D84" s="219" t="s">
        <v>579</v>
      </c>
      <c r="E84" s="222" t="s">
        <v>580</v>
      </c>
      <c r="F84" s="460">
        <v>291188</v>
      </c>
      <c r="G84" s="460">
        <v>291188</v>
      </c>
      <c r="H84" s="460">
        <v>291188</v>
      </c>
      <c r="I84" s="460">
        <v>291188</v>
      </c>
      <c r="J84" s="460">
        <v>291188</v>
      </c>
    </row>
    <row r="85" spans="3:10" ht="18.75">
      <c r="C85" s="225">
        <v>300</v>
      </c>
      <c r="D85" s="224" t="s">
        <v>306</v>
      </c>
      <c r="E85" s="222" t="s">
        <v>581</v>
      </c>
      <c r="F85" s="460"/>
      <c r="G85" s="458"/>
      <c r="H85" s="458"/>
      <c r="I85" s="460"/>
      <c r="J85" s="460"/>
    </row>
    <row r="86" spans="3:10" ht="18.75">
      <c r="C86" s="225">
        <v>301</v>
      </c>
      <c r="D86" s="224" t="s">
        <v>582</v>
      </c>
      <c r="E86" s="222" t="s">
        <v>583</v>
      </c>
      <c r="F86" s="460"/>
      <c r="G86" s="458"/>
      <c r="H86" s="458"/>
      <c r="I86" s="460"/>
      <c r="J86" s="460"/>
    </row>
    <row r="87" spans="3:10" ht="18.75">
      <c r="C87" s="225">
        <v>302</v>
      </c>
      <c r="D87" s="224" t="s">
        <v>307</v>
      </c>
      <c r="E87" s="222" t="s">
        <v>584</v>
      </c>
      <c r="F87" s="460"/>
      <c r="G87" s="458"/>
      <c r="H87" s="458"/>
      <c r="I87" s="460"/>
      <c r="J87" s="460"/>
    </row>
    <row r="88" spans="3:10" ht="18.75">
      <c r="C88" s="225">
        <v>303</v>
      </c>
      <c r="D88" s="224" t="s">
        <v>308</v>
      </c>
      <c r="E88" s="222" t="s">
        <v>585</v>
      </c>
      <c r="F88" s="460">
        <v>284431</v>
      </c>
      <c r="G88" s="460">
        <v>284431</v>
      </c>
      <c r="H88" s="460">
        <v>284431</v>
      </c>
      <c r="I88" s="460">
        <v>284431</v>
      </c>
      <c r="J88" s="460">
        <v>284431</v>
      </c>
    </row>
    <row r="89" spans="3:10" ht="18.75">
      <c r="C89" s="225">
        <v>304</v>
      </c>
      <c r="D89" s="224" t="s">
        <v>309</v>
      </c>
      <c r="E89" s="222" t="s">
        <v>586</v>
      </c>
      <c r="F89" s="460"/>
      <c r="G89" s="459"/>
      <c r="H89" s="458"/>
      <c r="I89" s="460"/>
      <c r="J89" s="460"/>
    </row>
    <row r="90" spans="3:10" ht="18.75">
      <c r="C90" s="225">
        <v>305</v>
      </c>
      <c r="D90" s="224" t="s">
        <v>310</v>
      </c>
      <c r="E90" s="222" t="s">
        <v>587</v>
      </c>
      <c r="F90" s="460"/>
      <c r="G90" s="458"/>
      <c r="H90" s="458"/>
      <c r="I90" s="460"/>
      <c r="J90" s="460"/>
    </row>
    <row r="91" spans="3:10" ht="18.75">
      <c r="C91" s="225">
        <v>306</v>
      </c>
      <c r="D91" s="224" t="s">
        <v>311</v>
      </c>
      <c r="E91" s="222" t="s">
        <v>588</v>
      </c>
      <c r="F91" s="460"/>
      <c r="G91" s="458"/>
      <c r="H91" s="458"/>
      <c r="I91" s="460"/>
      <c r="J91" s="460"/>
    </row>
    <row r="92" spans="3:10" ht="18.75">
      <c r="C92" s="225">
        <v>309</v>
      </c>
      <c r="D92" s="224" t="s">
        <v>312</v>
      </c>
      <c r="E92" s="222" t="s">
        <v>589</v>
      </c>
      <c r="F92" s="460">
        <v>6757</v>
      </c>
      <c r="G92" s="460">
        <v>6757</v>
      </c>
      <c r="H92" s="460">
        <v>6757</v>
      </c>
      <c r="I92" s="460">
        <v>6757</v>
      </c>
      <c r="J92" s="460">
        <v>6757</v>
      </c>
    </row>
    <row r="93" spans="3:10" ht="18.75">
      <c r="C93" s="226">
        <v>31</v>
      </c>
      <c r="D93" s="219" t="s">
        <v>590</v>
      </c>
      <c r="E93" s="222" t="s">
        <v>591</v>
      </c>
      <c r="F93" s="460"/>
      <c r="G93" s="458"/>
      <c r="H93" s="458"/>
      <c r="I93" s="460"/>
      <c r="J93" s="460"/>
    </row>
    <row r="94" spans="3:10" ht="18.75">
      <c r="C94" s="226" t="s">
        <v>592</v>
      </c>
      <c r="D94" s="219" t="s">
        <v>593</v>
      </c>
      <c r="E94" s="222" t="s">
        <v>594</v>
      </c>
      <c r="F94" s="460"/>
      <c r="G94" s="458"/>
      <c r="H94" s="458"/>
      <c r="I94" s="460"/>
      <c r="J94" s="460"/>
    </row>
    <row r="95" spans="3:10" ht="18.75">
      <c r="C95" s="226">
        <v>32</v>
      </c>
      <c r="D95" s="219" t="s">
        <v>313</v>
      </c>
      <c r="E95" s="222" t="s">
        <v>595</v>
      </c>
      <c r="F95" s="460"/>
      <c r="G95" s="458"/>
      <c r="H95" s="458"/>
      <c r="I95" s="460"/>
      <c r="J95" s="460"/>
    </row>
    <row r="96" spans="3:10" ht="37.5">
      <c r="C96" s="226">
        <v>330</v>
      </c>
      <c r="D96" s="219" t="s">
        <v>596</v>
      </c>
      <c r="E96" s="222" t="s">
        <v>597</v>
      </c>
      <c r="F96" s="460">
        <v>47500</v>
      </c>
      <c r="G96" s="460">
        <v>47500</v>
      </c>
      <c r="H96" s="460">
        <v>47500</v>
      </c>
      <c r="I96" s="460">
        <v>47500</v>
      </c>
      <c r="J96" s="460">
        <v>47500</v>
      </c>
    </row>
    <row r="97" spans="3:10" ht="56.25">
      <c r="C97" s="226" t="s">
        <v>314</v>
      </c>
      <c r="D97" s="219" t="s">
        <v>598</v>
      </c>
      <c r="E97" s="222" t="s">
        <v>599</v>
      </c>
      <c r="F97" s="460"/>
      <c r="G97" s="458"/>
      <c r="H97" s="458"/>
      <c r="I97" s="460"/>
      <c r="J97" s="460"/>
    </row>
    <row r="98" spans="3:10" ht="56.25">
      <c r="C98" s="226" t="s">
        <v>314</v>
      </c>
      <c r="D98" s="219" t="s">
        <v>600</v>
      </c>
      <c r="E98" s="222" t="s">
        <v>601</v>
      </c>
      <c r="F98" s="461"/>
      <c r="G98" s="458"/>
      <c r="H98" s="458"/>
      <c r="I98" s="461"/>
      <c r="J98" s="461"/>
    </row>
    <row r="99" spans="3:10" ht="18.75">
      <c r="C99" s="226">
        <v>34</v>
      </c>
      <c r="D99" s="219" t="s">
        <v>602</v>
      </c>
      <c r="E99" s="222" t="s">
        <v>603</v>
      </c>
      <c r="F99" s="460">
        <v>39350</v>
      </c>
      <c r="G99" s="460">
        <v>39350</v>
      </c>
      <c r="H99" s="460">
        <v>39350</v>
      </c>
      <c r="I99" s="460">
        <v>39350</v>
      </c>
      <c r="J99" s="460">
        <v>39350</v>
      </c>
    </row>
    <row r="100" spans="3:10" ht="18.75">
      <c r="C100" s="225">
        <v>340</v>
      </c>
      <c r="D100" s="224" t="s">
        <v>604</v>
      </c>
      <c r="E100" s="222" t="s">
        <v>605</v>
      </c>
      <c r="F100" s="460">
        <v>29660</v>
      </c>
      <c r="G100" s="460">
        <v>29660</v>
      </c>
      <c r="H100" s="460">
        <v>29660</v>
      </c>
      <c r="I100" s="460">
        <v>29660</v>
      </c>
      <c r="J100" s="460">
        <v>29660</v>
      </c>
    </row>
    <row r="101" spans="3:10" ht="18.75">
      <c r="C101" s="225">
        <v>341</v>
      </c>
      <c r="D101" s="224" t="s">
        <v>606</v>
      </c>
      <c r="E101" s="222" t="s">
        <v>607</v>
      </c>
      <c r="F101" s="460">
        <v>9690</v>
      </c>
      <c r="G101" s="460">
        <v>9690</v>
      </c>
      <c r="H101" s="460">
        <v>9690</v>
      </c>
      <c r="I101" s="460">
        <v>9690</v>
      </c>
      <c r="J101" s="460">
        <v>9690</v>
      </c>
    </row>
    <row r="102" spans="3:10" ht="18.75">
      <c r="C102" s="226"/>
      <c r="D102" s="219" t="s">
        <v>608</v>
      </c>
      <c r="E102" s="222" t="s">
        <v>609</v>
      </c>
      <c r="F102" s="460"/>
      <c r="G102" s="458"/>
      <c r="H102" s="458"/>
      <c r="I102" s="460"/>
      <c r="J102" s="460"/>
    </row>
    <row r="103" spans="3:10" ht="18.75">
      <c r="C103" s="226">
        <v>35</v>
      </c>
      <c r="D103" s="219" t="s">
        <v>610</v>
      </c>
      <c r="E103" s="222" t="s">
        <v>611</v>
      </c>
      <c r="F103" s="460"/>
      <c r="G103" s="458"/>
      <c r="H103" s="458"/>
      <c r="I103" s="460"/>
      <c r="J103" s="460"/>
    </row>
    <row r="104" spans="3:10" ht="18.75">
      <c r="C104" s="225">
        <v>350</v>
      </c>
      <c r="D104" s="224" t="s">
        <v>612</v>
      </c>
      <c r="E104" s="222" t="s">
        <v>613</v>
      </c>
      <c r="F104" s="459"/>
      <c r="G104" s="458"/>
      <c r="H104" s="458"/>
      <c r="I104" s="459"/>
      <c r="J104" s="459"/>
    </row>
    <row r="105" spans="3:10" ht="18.75">
      <c r="C105" s="225">
        <v>351</v>
      </c>
      <c r="D105" s="224" t="s">
        <v>614</v>
      </c>
      <c r="E105" s="222" t="s">
        <v>615</v>
      </c>
      <c r="F105" s="459"/>
      <c r="G105" s="458"/>
      <c r="H105" s="458"/>
      <c r="I105" s="459"/>
      <c r="J105" s="459"/>
    </row>
    <row r="106" spans="3:10" ht="18.75">
      <c r="C106" s="226"/>
      <c r="D106" s="219" t="s">
        <v>616</v>
      </c>
      <c r="E106" s="222" t="s">
        <v>617</v>
      </c>
      <c r="F106" s="459">
        <v>96947</v>
      </c>
      <c r="G106" s="458">
        <v>20947</v>
      </c>
      <c r="H106" s="458">
        <v>94947</v>
      </c>
      <c r="I106" s="459">
        <v>83947</v>
      </c>
      <c r="J106" s="459">
        <v>96947</v>
      </c>
    </row>
    <row r="107" spans="3:10" ht="18.75">
      <c r="C107" s="226">
        <v>40</v>
      </c>
      <c r="D107" s="219" t="s">
        <v>618</v>
      </c>
      <c r="E107" s="222" t="s">
        <v>619</v>
      </c>
      <c r="F107" s="459">
        <v>16847</v>
      </c>
      <c r="G107" s="459">
        <v>16847</v>
      </c>
      <c r="H107" s="459">
        <v>16847</v>
      </c>
      <c r="I107" s="459">
        <v>16847</v>
      </c>
      <c r="J107" s="459">
        <v>16847</v>
      </c>
    </row>
    <row r="108" spans="3:10" ht="18.75">
      <c r="C108" s="225">
        <v>400</v>
      </c>
      <c r="D108" s="224" t="s">
        <v>315</v>
      </c>
      <c r="E108" s="222" t="s">
        <v>620</v>
      </c>
      <c r="F108" s="459"/>
      <c r="G108" s="458"/>
      <c r="H108" s="458"/>
      <c r="I108" s="459"/>
      <c r="J108" s="459"/>
    </row>
    <row r="109" spans="3:10" ht="18.75">
      <c r="C109" s="225">
        <v>401</v>
      </c>
      <c r="D109" s="224" t="s">
        <v>621</v>
      </c>
      <c r="E109" s="222" t="s">
        <v>622</v>
      </c>
      <c r="F109" s="459"/>
      <c r="G109" s="458"/>
      <c r="H109" s="458"/>
      <c r="I109" s="459"/>
      <c r="J109" s="459"/>
    </row>
    <row r="110" spans="3:10" ht="18.75">
      <c r="C110" s="225">
        <v>403</v>
      </c>
      <c r="D110" s="224" t="s">
        <v>316</v>
      </c>
      <c r="E110" s="222" t="s">
        <v>623</v>
      </c>
      <c r="F110" s="459"/>
      <c r="G110" s="458"/>
      <c r="H110" s="458"/>
      <c r="I110" s="459"/>
      <c r="J110" s="459"/>
    </row>
    <row r="111" spans="3:10" ht="18.75">
      <c r="C111" s="225">
        <v>404</v>
      </c>
      <c r="D111" s="224" t="s">
        <v>317</v>
      </c>
      <c r="E111" s="222" t="s">
        <v>624</v>
      </c>
      <c r="F111" s="459">
        <v>16780</v>
      </c>
      <c r="G111" s="459">
        <v>16780</v>
      </c>
      <c r="H111" s="459">
        <v>16780</v>
      </c>
      <c r="I111" s="459">
        <v>16780</v>
      </c>
      <c r="J111" s="459">
        <v>16780</v>
      </c>
    </row>
    <row r="112" spans="3:10" ht="18.75">
      <c r="C112" s="225">
        <v>405</v>
      </c>
      <c r="D112" s="224" t="s">
        <v>625</v>
      </c>
      <c r="E112" s="222" t="s">
        <v>626</v>
      </c>
      <c r="F112" s="459">
        <v>67</v>
      </c>
      <c r="G112" s="459">
        <v>67</v>
      </c>
      <c r="H112" s="459">
        <v>67</v>
      </c>
      <c r="I112" s="459">
        <v>67</v>
      </c>
      <c r="J112" s="459">
        <v>67</v>
      </c>
    </row>
    <row r="113" spans="3:10" ht="18.75">
      <c r="C113" s="225" t="s">
        <v>318</v>
      </c>
      <c r="D113" s="224" t="s">
        <v>319</v>
      </c>
      <c r="E113" s="222" t="s">
        <v>627</v>
      </c>
      <c r="F113" s="459"/>
      <c r="G113" s="458"/>
      <c r="H113" s="458"/>
      <c r="I113" s="459"/>
      <c r="J113" s="459"/>
    </row>
    <row r="114" spans="3:10" ht="18.75">
      <c r="C114" s="226">
        <v>41</v>
      </c>
      <c r="D114" s="219" t="s">
        <v>628</v>
      </c>
      <c r="E114" s="222" t="s">
        <v>629</v>
      </c>
      <c r="F114" s="459">
        <v>80100</v>
      </c>
      <c r="G114" s="458">
        <v>4100</v>
      </c>
      <c r="H114" s="458">
        <v>78100</v>
      </c>
      <c r="I114" s="459">
        <v>67100</v>
      </c>
      <c r="J114" s="459">
        <v>80100</v>
      </c>
    </row>
    <row r="115" spans="3:10" ht="18.75">
      <c r="C115" s="225">
        <v>410</v>
      </c>
      <c r="D115" s="224" t="s">
        <v>320</v>
      </c>
      <c r="E115" s="222" t="s">
        <v>630</v>
      </c>
      <c r="F115" s="459"/>
      <c r="G115" s="458"/>
      <c r="H115" s="458"/>
      <c r="I115" s="459"/>
      <c r="J115" s="459"/>
    </row>
    <row r="116" spans="3:10" ht="18.75">
      <c r="C116" s="225">
        <v>411</v>
      </c>
      <c r="D116" s="224" t="s">
        <v>321</v>
      </c>
      <c r="E116" s="222" t="s">
        <v>631</v>
      </c>
      <c r="F116" s="459"/>
      <c r="G116" s="458"/>
      <c r="H116" s="458"/>
      <c r="I116" s="459"/>
      <c r="J116" s="459"/>
    </row>
    <row r="117" spans="3:10" ht="18.75">
      <c r="C117" s="225">
        <v>412</v>
      </c>
      <c r="D117" s="224" t="s">
        <v>632</v>
      </c>
      <c r="E117" s="222" t="s">
        <v>633</v>
      </c>
      <c r="F117" s="459"/>
      <c r="G117" s="458"/>
      <c r="H117" s="458"/>
      <c r="I117" s="459"/>
      <c r="J117" s="459"/>
    </row>
    <row r="118" spans="3:10" ht="18.75">
      <c r="C118" s="225">
        <v>413</v>
      </c>
      <c r="D118" s="224" t="s">
        <v>634</v>
      </c>
      <c r="E118" s="222" t="s">
        <v>635</v>
      </c>
      <c r="F118" s="459"/>
      <c r="G118" s="458"/>
      <c r="H118" s="458"/>
      <c r="I118" s="459"/>
      <c r="J118" s="459"/>
    </row>
    <row r="119" spans="3:10" ht="18.75">
      <c r="C119" s="225">
        <v>414</v>
      </c>
      <c r="D119" s="224" t="s">
        <v>636</v>
      </c>
      <c r="E119" s="222" t="s">
        <v>637</v>
      </c>
      <c r="F119" s="459">
        <v>75000</v>
      </c>
      <c r="G119" s="458">
        <v>0</v>
      </c>
      <c r="H119" s="458">
        <v>75000</v>
      </c>
      <c r="I119" s="459">
        <v>65000</v>
      </c>
      <c r="J119" s="459">
        <v>75000</v>
      </c>
    </row>
    <row r="120" spans="3:10" ht="18.75">
      <c r="C120" s="225">
        <v>415</v>
      </c>
      <c r="D120" s="224" t="s">
        <v>638</v>
      </c>
      <c r="E120" s="222" t="s">
        <v>639</v>
      </c>
      <c r="F120" s="459"/>
      <c r="G120" s="458"/>
      <c r="H120" s="458"/>
      <c r="I120" s="459"/>
      <c r="J120" s="459"/>
    </row>
    <row r="121" spans="3:10" ht="18.75">
      <c r="C121" s="225">
        <v>416</v>
      </c>
      <c r="D121" s="224" t="s">
        <v>640</v>
      </c>
      <c r="E121" s="222" t="s">
        <v>641</v>
      </c>
      <c r="F121" s="459">
        <v>5100</v>
      </c>
      <c r="G121" s="458">
        <v>4100</v>
      </c>
      <c r="H121" s="458">
        <v>3100</v>
      </c>
      <c r="I121" s="459">
        <v>2100</v>
      </c>
      <c r="J121" s="459">
        <v>5100</v>
      </c>
    </row>
    <row r="122" spans="3:10" ht="18.75">
      <c r="C122" s="225">
        <v>419</v>
      </c>
      <c r="D122" s="224" t="s">
        <v>642</v>
      </c>
      <c r="E122" s="222" t="s">
        <v>643</v>
      </c>
      <c r="F122" s="459"/>
      <c r="G122" s="458"/>
      <c r="H122" s="458"/>
      <c r="I122" s="459"/>
      <c r="J122" s="459"/>
    </row>
    <row r="123" spans="3:10" ht="18.75">
      <c r="C123" s="226">
        <v>498</v>
      </c>
      <c r="D123" s="219" t="s">
        <v>644</v>
      </c>
      <c r="E123" s="222" t="s">
        <v>645</v>
      </c>
      <c r="F123" s="459">
        <v>12000</v>
      </c>
      <c r="G123" s="459">
        <v>12000</v>
      </c>
      <c r="H123" s="459">
        <v>12000</v>
      </c>
      <c r="I123" s="459">
        <v>12000</v>
      </c>
      <c r="J123" s="459">
        <v>12000</v>
      </c>
    </row>
    <row r="124" spans="3:10" ht="18.75">
      <c r="C124" s="226" t="s">
        <v>646</v>
      </c>
      <c r="D124" s="219" t="s">
        <v>647</v>
      </c>
      <c r="E124" s="222" t="s">
        <v>648</v>
      </c>
      <c r="F124" s="459">
        <v>346296</v>
      </c>
      <c r="G124" s="458">
        <v>341222</v>
      </c>
      <c r="H124" s="458">
        <v>337221</v>
      </c>
      <c r="I124" s="459">
        <v>339575</v>
      </c>
      <c r="J124" s="459">
        <v>327296</v>
      </c>
    </row>
    <row r="125" spans="3:10" ht="37.5">
      <c r="C125" s="226">
        <v>42</v>
      </c>
      <c r="D125" s="219" t="s">
        <v>649</v>
      </c>
      <c r="E125" s="222" t="s">
        <v>650</v>
      </c>
      <c r="F125" s="459">
        <v>13500</v>
      </c>
      <c r="G125" s="459">
        <v>12500</v>
      </c>
      <c r="H125" s="459">
        <v>11500</v>
      </c>
      <c r="I125" s="459">
        <v>10500</v>
      </c>
      <c r="J125" s="459">
        <v>13500</v>
      </c>
    </row>
    <row r="126" spans="3:10" ht="18.75">
      <c r="C126" s="225">
        <v>420</v>
      </c>
      <c r="D126" s="224" t="s">
        <v>651</v>
      </c>
      <c r="E126" s="222" t="s">
        <v>652</v>
      </c>
      <c r="F126" s="459"/>
      <c r="G126" s="458"/>
      <c r="H126" s="458"/>
      <c r="I126" s="459"/>
      <c r="J126" s="459"/>
    </row>
    <row r="127" spans="3:10" ht="18.75">
      <c r="C127" s="225">
        <v>421</v>
      </c>
      <c r="D127" s="224" t="s">
        <v>653</v>
      </c>
      <c r="E127" s="222" t="s">
        <v>654</v>
      </c>
      <c r="F127" s="459"/>
      <c r="G127" s="458"/>
      <c r="H127" s="458"/>
      <c r="I127" s="459"/>
      <c r="J127" s="459"/>
    </row>
    <row r="128" spans="3:10" ht="18.75">
      <c r="C128" s="225">
        <v>422</v>
      </c>
      <c r="D128" s="224" t="s">
        <v>563</v>
      </c>
      <c r="E128" s="222" t="s">
        <v>655</v>
      </c>
      <c r="F128" s="459">
        <v>13500</v>
      </c>
      <c r="G128" s="459">
        <v>12500</v>
      </c>
      <c r="H128" s="459">
        <v>11500</v>
      </c>
      <c r="I128" s="459">
        <v>10500</v>
      </c>
      <c r="J128" s="459">
        <v>13500</v>
      </c>
    </row>
    <row r="129" spans="3:10" ht="18.75">
      <c r="C129" s="225">
        <v>423</v>
      </c>
      <c r="D129" s="224" t="s">
        <v>565</v>
      </c>
      <c r="E129" s="222" t="s">
        <v>656</v>
      </c>
      <c r="F129" s="459"/>
      <c r="G129" s="458"/>
      <c r="H129" s="458"/>
      <c r="I129" s="459"/>
      <c r="J129" s="459"/>
    </row>
    <row r="130" spans="3:10" ht="37.5">
      <c r="C130" s="225">
        <v>427</v>
      </c>
      <c r="D130" s="224" t="s">
        <v>657</v>
      </c>
      <c r="E130" s="222" t="s">
        <v>658</v>
      </c>
      <c r="F130" s="459"/>
      <c r="G130" s="458"/>
      <c r="H130" s="458"/>
      <c r="I130" s="459"/>
      <c r="J130" s="459"/>
    </row>
    <row r="131" spans="3:10" ht="18.75">
      <c r="C131" s="225" t="s">
        <v>659</v>
      </c>
      <c r="D131" s="224" t="s">
        <v>660</v>
      </c>
      <c r="E131" s="222" t="s">
        <v>661</v>
      </c>
      <c r="F131" s="459"/>
      <c r="G131" s="458"/>
      <c r="H131" s="458"/>
      <c r="I131" s="459"/>
      <c r="J131" s="459"/>
    </row>
    <row r="132" spans="3:10" ht="18.75">
      <c r="C132" s="226">
        <v>430</v>
      </c>
      <c r="D132" s="219" t="s">
        <v>662</v>
      </c>
      <c r="E132" s="222" t="s">
        <v>663</v>
      </c>
      <c r="F132" s="459">
        <v>1500</v>
      </c>
      <c r="G132" s="459">
        <v>326</v>
      </c>
      <c r="H132" s="458">
        <v>825</v>
      </c>
      <c r="I132" s="459">
        <v>1275</v>
      </c>
      <c r="J132" s="459">
        <v>1500</v>
      </c>
    </row>
    <row r="133" spans="3:10" ht="18.75">
      <c r="C133" s="226" t="s">
        <v>664</v>
      </c>
      <c r="D133" s="219" t="s">
        <v>665</v>
      </c>
      <c r="E133" s="222" t="s">
        <v>666</v>
      </c>
      <c r="F133" s="459">
        <v>26956</v>
      </c>
      <c r="G133" s="458">
        <v>25065</v>
      </c>
      <c r="H133" s="458">
        <v>22065</v>
      </c>
      <c r="I133" s="459">
        <v>24469</v>
      </c>
      <c r="J133" s="459">
        <v>26965</v>
      </c>
    </row>
    <row r="134" spans="3:10" ht="18.75">
      <c r="C134" s="225">
        <v>431</v>
      </c>
      <c r="D134" s="224" t="s">
        <v>667</v>
      </c>
      <c r="E134" s="222" t="s">
        <v>668</v>
      </c>
      <c r="F134" s="459"/>
      <c r="G134" s="458"/>
      <c r="H134" s="458"/>
      <c r="I134" s="459"/>
      <c r="J134" s="459"/>
    </row>
    <row r="135" spans="3:10" ht="18.75">
      <c r="C135" s="225">
        <v>432</v>
      </c>
      <c r="D135" s="224" t="s">
        <v>669</v>
      </c>
      <c r="E135" s="222" t="s">
        <v>670</v>
      </c>
      <c r="F135" s="459"/>
      <c r="G135" s="458"/>
      <c r="H135" s="458"/>
      <c r="I135" s="459"/>
      <c r="J135" s="459"/>
    </row>
    <row r="136" spans="3:10" ht="18.75">
      <c r="C136" s="225">
        <v>433</v>
      </c>
      <c r="D136" s="224" t="s">
        <v>671</v>
      </c>
      <c r="E136" s="222" t="s">
        <v>672</v>
      </c>
      <c r="F136" s="459"/>
      <c r="G136" s="458"/>
      <c r="H136" s="458"/>
      <c r="I136" s="459"/>
      <c r="J136" s="459"/>
    </row>
    <row r="137" spans="3:10" ht="18.75">
      <c r="C137" s="225">
        <v>434</v>
      </c>
      <c r="D137" s="224" t="s">
        <v>673</v>
      </c>
      <c r="E137" s="222" t="s">
        <v>674</v>
      </c>
      <c r="F137" s="459"/>
      <c r="G137" s="458"/>
      <c r="H137" s="458"/>
      <c r="I137" s="459"/>
      <c r="J137" s="459"/>
    </row>
    <row r="138" spans="3:10" ht="18.75">
      <c r="C138" s="225">
        <v>435</v>
      </c>
      <c r="D138" s="224" t="s">
        <v>675</v>
      </c>
      <c r="E138" s="222" t="s">
        <v>676</v>
      </c>
      <c r="F138" s="459">
        <v>26900</v>
      </c>
      <c r="G138" s="458">
        <v>25000</v>
      </c>
      <c r="H138" s="458">
        <v>22000</v>
      </c>
      <c r="I138" s="459">
        <v>24404</v>
      </c>
      <c r="J138" s="459">
        <v>26900</v>
      </c>
    </row>
    <row r="139" spans="3:10" ht="18.75">
      <c r="C139" s="225">
        <v>436</v>
      </c>
      <c r="D139" s="224" t="s">
        <v>677</v>
      </c>
      <c r="E139" s="222" t="s">
        <v>678</v>
      </c>
      <c r="F139" s="459"/>
      <c r="G139" s="458"/>
      <c r="H139" s="458"/>
      <c r="I139" s="459"/>
      <c r="J139" s="459"/>
    </row>
    <row r="140" spans="3:10" ht="18.75">
      <c r="C140" s="225">
        <v>439</v>
      </c>
      <c r="D140" s="224" t="s">
        <v>679</v>
      </c>
      <c r="E140" s="222" t="s">
        <v>680</v>
      </c>
      <c r="F140" s="459">
        <v>65</v>
      </c>
      <c r="G140" s="458">
        <v>65</v>
      </c>
      <c r="H140" s="458">
        <v>65</v>
      </c>
      <c r="I140" s="459">
        <v>65</v>
      </c>
      <c r="J140" s="459">
        <v>65</v>
      </c>
    </row>
    <row r="141" spans="3:10" ht="18.75">
      <c r="C141" s="226" t="s">
        <v>681</v>
      </c>
      <c r="D141" s="219" t="s">
        <v>682</v>
      </c>
      <c r="E141" s="222" t="s">
        <v>683</v>
      </c>
      <c r="F141" s="459">
        <v>11000</v>
      </c>
      <c r="G141" s="458">
        <v>10000</v>
      </c>
      <c r="H141" s="458">
        <v>9500</v>
      </c>
      <c r="I141" s="459">
        <v>10000</v>
      </c>
      <c r="J141" s="459">
        <v>11000</v>
      </c>
    </row>
    <row r="142" spans="3:10" ht="18.75">
      <c r="C142" s="226">
        <v>47</v>
      </c>
      <c r="D142" s="219" t="s">
        <v>684</v>
      </c>
      <c r="E142" s="222" t="s">
        <v>685</v>
      </c>
      <c r="F142" s="459">
        <v>2100</v>
      </c>
      <c r="G142" s="458">
        <v>2100</v>
      </c>
      <c r="H142" s="458">
        <v>2100</v>
      </c>
      <c r="I142" s="459">
        <v>2100</v>
      </c>
      <c r="J142" s="459">
        <v>2100</v>
      </c>
    </row>
    <row r="143" spans="3:10" ht="18.75">
      <c r="C143" s="226">
        <v>48</v>
      </c>
      <c r="D143" s="219" t="s">
        <v>686</v>
      </c>
      <c r="E143" s="222" t="s">
        <v>687</v>
      </c>
      <c r="F143" s="459"/>
      <c r="G143" s="458"/>
      <c r="H143" s="458"/>
      <c r="I143" s="459"/>
      <c r="J143" s="459"/>
    </row>
    <row r="144" spans="3:10" ht="18.75">
      <c r="C144" s="226" t="s">
        <v>323</v>
      </c>
      <c r="D144" s="219" t="s">
        <v>688</v>
      </c>
      <c r="E144" s="222" t="s">
        <v>689</v>
      </c>
      <c r="F144" s="459">
        <v>291231</v>
      </c>
      <c r="G144" s="459">
        <v>291231</v>
      </c>
      <c r="H144" s="459">
        <v>291231</v>
      </c>
      <c r="I144" s="459">
        <v>291231</v>
      </c>
      <c r="J144" s="459">
        <v>291231</v>
      </c>
    </row>
    <row r="145" spans="3:10" ht="37.5">
      <c r="C145" s="226"/>
      <c r="D145" s="219" t="s">
        <v>690</v>
      </c>
      <c r="E145" s="222" t="s">
        <v>691</v>
      </c>
      <c r="F145" s="459"/>
      <c r="G145" s="458"/>
      <c r="H145" s="458"/>
      <c r="I145" s="459"/>
      <c r="J145" s="459"/>
    </row>
    <row r="146" spans="3:10" ht="18.75">
      <c r="C146" s="226"/>
      <c r="D146" s="219" t="s">
        <v>692</v>
      </c>
      <c r="E146" s="222" t="s">
        <v>693</v>
      </c>
      <c r="F146" s="459">
        <v>833281</v>
      </c>
      <c r="G146" s="458">
        <v>752207</v>
      </c>
      <c r="H146" s="458">
        <v>822206</v>
      </c>
      <c r="I146" s="459">
        <v>813560</v>
      </c>
      <c r="J146" s="459">
        <v>833281</v>
      </c>
    </row>
    <row r="147" spans="3:10" ht="18.75">
      <c r="C147" s="226">
        <v>89</v>
      </c>
      <c r="D147" s="219" t="s">
        <v>694</v>
      </c>
      <c r="E147" s="222" t="s">
        <v>695</v>
      </c>
      <c r="F147" s="460">
        <v>66000</v>
      </c>
      <c r="G147" s="460">
        <v>66000</v>
      </c>
      <c r="H147" s="460">
        <v>66000</v>
      </c>
      <c r="I147" s="460">
        <v>66000</v>
      </c>
      <c r="J147" s="460">
        <v>66000</v>
      </c>
    </row>
    <row r="150" spans="1:10" s="471" customFormat="1" ht="15.75">
      <c r="A150" s="468"/>
      <c r="B150" s="468"/>
      <c r="C150" s="468"/>
      <c r="D150" s="469" t="s">
        <v>740</v>
      </c>
      <c r="E150" s="470"/>
      <c r="J150" s="472"/>
    </row>
    <row r="151" spans="1:10" s="471" customFormat="1" ht="15.75">
      <c r="A151" s="468"/>
      <c r="B151" s="468"/>
      <c r="C151" s="468"/>
      <c r="D151" s="470" t="s">
        <v>741</v>
      </c>
      <c r="E151" s="470"/>
      <c r="J151" s="472"/>
    </row>
    <row r="152" spans="1:10" s="471" customFormat="1" ht="15.75">
      <c r="A152" s="468"/>
      <c r="B152" s="468"/>
      <c r="C152" s="468"/>
      <c r="D152" s="473" t="s">
        <v>742</v>
      </c>
      <c r="E152" s="474">
        <f>F52/F124</f>
        <v>0.46434264328782315</v>
      </c>
      <c r="J152" s="472"/>
    </row>
    <row r="153" spans="1:10" s="471" customFormat="1" ht="15.75">
      <c r="A153" s="468"/>
      <c r="B153" s="468"/>
      <c r="C153" s="468"/>
      <c r="D153" s="473" t="s">
        <v>743</v>
      </c>
      <c r="E153" s="474">
        <f>(F52-F53)/F124</f>
        <v>0.4467276549541433</v>
      </c>
      <c r="J153" s="472"/>
    </row>
    <row r="154" spans="1:10" s="471" customFormat="1" ht="15.75">
      <c r="A154" s="468"/>
      <c r="B154" s="468"/>
      <c r="C154" s="468"/>
      <c r="D154" s="470" t="s">
        <v>744</v>
      </c>
      <c r="E154" s="474"/>
      <c r="J154" s="472"/>
    </row>
    <row r="155" spans="1:10" s="471" customFormat="1" ht="15.75">
      <c r="A155" s="468"/>
      <c r="B155" s="468"/>
      <c r="C155" s="468"/>
      <c r="D155" s="473" t="s">
        <v>745</v>
      </c>
      <c r="E155" s="474">
        <f>(F114+F123+F124)/F80</f>
        <v>0.5261082395974467</v>
      </c>
      <c r="J155" s="472"/>
    </row>
    <row r="156" spans="1:10" s="471" customFormat="1" ht="15.75">
      <c r="A156" s="468"/>
      <c r="B156" s="468"/>
      <c r="C156" s="468"/>
      <c r="D156" s="473" t="s">
        <v>746</v>
      </c>
      <c r="E156" s="474">
        <f>(F114+F123+F124)/F83</f>
        <v>1.1596611980806162</v>
      </c>
      <c r="J156" s="472"/>
    </row>
    <row r="157" spans="1:10" s="471" customFormat="1" ht="15.75">
      <c r="A157" s="468"/>
      <c r="B157" s="468"/>
      <c r="C157" s="468"/>
      <c r="D157" s="473" t="s">
        <v>747</v>
      </c>
      <c r="E157" s="475">
        <v>0</v>
      </c>
      <c r="J157" s="472"/>
    </row>
    <row r="158" spans="1:10" s="471" customFormat="1" ht="15.75">
      <c r="A158" s="468"/>
      <c r="B158" s="468"/>
      <c r="C158" s="468"/>
      <c r="D158" s="473" t="s">
        <v>748</v>
      </c>
      <c r="E158" s="474">
        <f>(F114+F83)/(F11+F53)</f>
        <v>0.6751412137976159</v>
      </c>
      <c r="J158" s="472"/>
    </row>
    <row r="159" spans="1:10" s="471" customFormat="1" ht="15.75">
      <c r="A159" s="468"/>
      <c r="B159" s="468"/>
      <c r="C159" s="468"/>
      <c r="D159" s="470" t="s">
        <v>749</v>
      </c>
      <c r="E159" s="474"/>
      <c r="J159" s="472"/>
    </row>
    <row r="160" spans="1:10" s="471" customFormat="1" ht="15.75">
      <c r="A160" s="468"/>
      <c r="B160" s="468"/>
      <c r="C160" s="468"/>
      <c r="D160" s="473" t="s">
        <v>750</v>
      </c>
      <c r="E160" s="476">
        <f>(((F53+'[1]bilans stanja 2017'!E53)/2)/'[1]bilans uspeha 2017'!E25)*365</f>
        <v>2.7535399077634857</v>
      </c>
      <c r="J160" s="472"/>
    </row>
    <row r="161" spans="1:10" s="471" customFormat="1" ht="15.75">
      <c r="A161" s="468"/>
      <c r="B161" s="468"/>
      <c r="C161" s="468"/>
      <c r="D161" s="473" t="s">
        <v>751</v>
      </c>
      <c r="E161" s="476">
        <f>(((F65+'[1]bilans stanja 2017'!E65)/2)/'[1]bilans uspeha 2017'!E25)*365</f>
        <v>62.5444360950262</v>
      </c>
      <c r="J161" s="472"/>
    </row>
    <row r="162" spans="1:10" s="471" customFormat="1" ht="15.75">
      <c r="A162" s="468"/>
      <c r="B162" s="468"/>
      <c r="C162" s="468"/>
      <c r="D162" s="473" t="s">
        <v>752</v>
      </c>
      <c r="E162" s="476">
        <f>(((F138+'[1]bilans stanja 2017'!E138)/2)/'[1]bilans uspeha 2017'!E25)*365</f>
        <v>12.26006473254849</v>
      </c>
      <c r="J162" s="472"/>
    </row>
    <row r="163" spans="1:10" s="471" customFormat="1" ht="15.75">
      <c r="A163" s="468"/>
      <c r="B163" s="468"/>
      <c r="C163" s="468"/>
      <c r="D163" s="473" t="s">
        <v>753</v>
      </c>
      <c r="E163" s="476">
        <f>'[1]bilans uspeha 2017'!E25/(('[1]bilans stanja 2017'!F19+'[1]bilans stanja 2017'!E19)/2)</f>
        <v>1.2503730724589621</v>
      </c>
      <c r="J163" s="472"/>
    </row>
    <row r="164" spans="1:10" s="471" customFormat="1" ht="15.75">
      <c r="A164" s="468"/>
      <c r="B164" s="468"/>
      <c r="C164" s="468"/>
      <c r="D164" s="473" t="s">
        <v>754</v>
      </c>
      <c r="E164" s="476">
        <f>'[1]bilans uspeha 2017'!E25/(('[1]bilans stanja 2017'!F80+'[1]bilans stanja 2017'!E80)/2)</f>
        <v>0.9772917086657259</v>
      </c>
      <c r="J164" s="472"/>
    </row>
    <row r="165" spans="1:10" s="471" customFormat="1" ht="15.75">
      <c r="A165" s="468"/>
      <c r="B165" s="468"/>
      <c r="C165" s="468"/>
      <c r="D165" s="470" t="s">
        <v>755</v>
      </c>
      <c r="E165" s="476"/>
      <c r="J165" s="472"/>
    </row>
    <row r="166" spans="1:10" s="471" customFormat="1" ht="15.75">
      <c r="A166" s="468"/>
      <c r="B166" s="468"/>
      <c r="C166" s="468"/>
      <c r="D166" s="473" t="s">
        <v>756</v>
      </c>
      <c r="E166" s="476">
        <f>'[1]bilans uspeha 2017'!E12/'[1]bilans uspeha 2017'!E30</f>
        <v>1.0277833834717027</v>
      </c>
      <c r="J166" s="472"/>
    </row>
    <row r="167" spans="1:10" s="471" customFormat="1" ht="15.75">
      <c r="A167" s="468"/>
      <c r="B167" s="468"/>
      <c r="C167" s="468"/>
      <c r="D167" s="470" t="s">
        <v>757</v>
      </c>
      <c r="E167" s="476"/>
      <c r="J167" s="472"/>
    </row>
    <row r="168" spans="1:10" s="471" customFormat="1" ht="15.75">
      <c r="A168" s="468"/>
      <c r="B168" s="468"/>
      <c r="C168" s="468"/>
      <c r="D168" s="473" t="s">
        <v>758</v>
      </c>
      <c r="E168" s="476">
        <f>'[1]bilans uspeha 2017'!E37/('[1]bilans uspeha 2017'!E12+'[1]bilans uspeha 2017'!E45+'[1]bilans uspeha 2017'!E64)</f>
        <v>0.5214480197457239</v>
      </c>
      <c r="J168" s="472"/>
    </row>
    <row r="169" spans="1:10" s="471" customFormat="1" ht="15.75">
      <c r="A169" s="468"/>
      <c r="B169" s="468"/>
      <c r="C169" s="468"/>
      <c r="D169" s="473" t="s">
        <v>759</v>
      </c>
      <c r="E169" s="477">
        <f>'[1]bilans uspeha 2017'!E25/189</f>
        <v>2154.5714285714284</v>
      </c>
      <c r="J169" s="472"/>
    </row>
    <row r="170" ht="15.75">
      <c r="E170" s="462"/>
    </row>
    <row r="171" ht="15.75">
      <c r="E171" s="462"/>
    </row>
  </sheetData>
  <sheetProtection/>
  <mergeCells count="11">
    <mergeCell ref="G5:J5"/>
    <mergeCell ref="C5:C7"/>
    <mergeCell ref="D5:D7"/>
    <mergeCell ref="E5:E7"/>
    <mergeCell ref="C3:J3"/>
    <mergeCell ref="C4:J4"/>
    <mergeCell ref="F6:F7"/>
    <mergeCell ref="G6:G7"/>
    <mergeCell ref="H6:H7"/>
    <mergeCell ref="I6:I7"/>
    <mergeCell ref="J6:J7"/>
  </mergeCells>
  <printOptions/>
  <pageMargins left="0.75" right="0.75" top="1" bottom="1" header="0.5" footer="0.5"/>
  <pageSetup fitToHeight="1" fitToWidth="1" horizontalDpi="600" verticalDpi="600" orientation="portrait" scale="1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59"/>
  <sheetViews>
    <sheetView zoomScale="75" zoomScaleNormal="75" zoomScalePageLayoutView="0" workbookViewId="0" topLeftCell="A1">
      <selection activeCell="H59" sqref="H59"/>
    </sheetView>
  </sheetViews>
  <sheetFormatPr defaultColWidth="9.140625" defaultRowHeight="12.75"/>
  <cols>
    <col min="2" max="2" width="83.421875" style="0" customWidth="1"/>
    <col min="3" max="3" width="18.140625" style="179" customWidth="1"/>
    <col min="4" max="4" width="25.421875" style="0" bestFit="1" customWidth="1"/>
    <col min="5" max="5" width="25.00390625" style="0" customWidth="1"/>
    <col min="6" max="7" width="27.00390625" style="0" bestFit="1" customWidth="1"/>
    <col min="8" max="8" width="26.421875" style="0" customWidth="1"/>
    <col min="12" max="12" width="10.8515625" style="0" customWidth="1"/>
    <col min="13" max="13" width="13.28125" style="0" customWidth="1"/>
  </cols>
  <sheetData>
    <row r="2" ht="15.75" thickBot="1"/>
    <row r="3" spans="2:8" ht="24.75" customHeight="1">
      <c r="B3" s="401"/>
      <c r="C3" s="247"/>
      <c r="D3" s="248"/>
      <c r="E3" s="248"/>
      <c r="F3" s="248"/>
      <c r="G3" s="248"/>
      <c r="H3" s="249" t="s">
        <v>180</v>
      </c>
    </row>
    <row r="4" spans="2:8" s="5" customFormat="1" ht="24.75" customHeight="1">
      <c r="B4" s="514"/>
      <c r="C4" s="498"/>
      <c r="D4" s="498"/>
      <c r="E4" s="498"/>
      <c r="F4" s="498"/>
      <c r="G4" s="498"/>
      <c r="H4" s="515"/>
    </row>
    <row r="5" spans="2:8" s="5" customFormat="1" ht="24.75" customHeight="1">
      <c r="B5" s="250"/>
      <c r="C5" s="236"/>
      <c r="D5" s="236"/>
      <c r="E5" s="236"/>
      <c r="F5" s="236"/>
      <c r="G5" s="236"/>
      <c r="H5" s="251"/>
    </row>
    <row r="6" spans="2:8" s="5" customFormat="1" ht="24.75" customHeight="1">
      <c r="B6" s="514" t="s">
        <v>800</v>
      </c>
      <c r="C6" s="498"/>
      <c r="D6" s="498"/>
      <c r="E6" s="498"/>
      <c r="F6" s="498"/>
      <c r="G6" s="498"/>
      <c r="H6" s="515"/>
    </row>
    <row r="7" spans="2:8" s="2" customFormat="1" ht="18.75" customHeight="1" thickBot="1">
      <c r="B7" s="252"/>
      <c r="C7" s="253"/>
      <c r="D7" s="254"/>
      <c r="E7" s="254"/>
      <c r="F7" s="254"/>
      <c r="G7" s="254"/>
      <c r="H7" s="255" t="s">
        <v>152</v>
      </c>
    </row>
    <row r="8" spans="2:8" s="2" customFormat="1" ht="30" customHeight="1">
      <c r="B8" s="516" t="s">
        <v>153</v>
      </c>
      <c r="C8" s="517" t="s">
        <v>86</v>
      </c>
      <c r="D8" s="517" t="s">
        <v>325</v>
      </c>
      <c r="E8" s="517"/>
      <c r="F8" s="517"/>
      <c r="G8" s="517"/>
      <c r="H8" s="518"/>
    </row>
    <row r="9" spans="2:8" s="2" customFormat="1" ht="69" customHeight="1">
      <c r="B9" s="495"/>
      <c r="C9" s="493"/>
      <c r="D9" s="55" t="s">
        <v>789</v>
      </c>
      <c r="E9" s="55" t="s">
        <v>801</v>
      </c>
      <c r="F9" s="55" t="s">
        <v>791</v>
      </c>
      <c r="G9" s="55" t="s">
        <v>802</v>
      </c>
      <c r="H9" s="57" t="s">
        <v>789</v>
      </c>
    </row>
    <row r="10" spans="2:14" s="2" customFormat="1" ht="30" customHeight="1">
      <c r="B10" s="256" t="s">
        <v>374</v>
      </c>
      <c r="C10" s="178"/>
      <c r="D10" s="66"/>
      <c r="E10" s="66"/>
      <c r="F10" s="66"/>
      <c r="G10" s="66"/>
      <c r="H10" s="180"/>
      <c r="J10" s="376"/>
      <c r="K10" s="376"/>
      <c r="L10" s="377"/>
      <c r="M10" s="378"/>
      <c r="N10" s="379"/>
    </row>
    <row r="11" spans="2:14" s="2" customFormat="1" ht="33.75" customHeight="1">
      <c r="B11" s="256" t="s">
        <v>375</v>
      </c>
      <c r="C11" s="178">
        <v>3001</v>
      </c>
      <c r="D11" s="381">
        <v>420034</v>
      </c>
      <c r="E11" s="381">
        <v>105009</v>
      </c>
      <c r="F11" s="381">
        <v>231019</v>
      </c>
      <c r="G11" s="382">
        <v>357029</v>
      </c>
      <c r="H11" s="381">
        <v>420034</v>
      </c>
      <c r="I11" s="374"/>
      <c r="J11" s="376"/>
      <c r="K11" s="376"/>
      <c r="L11" s="377"/>
      <c r="M11" s="378"/>
      <c r="N11" s="379"/>
    </row>
    <row r="12" spans="2:14" s="2" customFormat="1" ht="30" customHeight="1">
      <c r="B12" s="257" t="s">
        <v>99</v>
      </c>
      <c r="C12" s="178">
        <v>3002</v>
      </c>
      <c r="D12" s="381">
        <v>412800</v>
      </c>
      <c r="E12" s="381">
        <v>103200</v>
      </c>
      <c r="F12" s="381">
        <v>227040</v>
      </c>
      <c r="G12" s="382">
        <v>350880</v>
      </c>
      <c r="H12" s="381">
        <v>412800</v>
      </c>
      <c r="I12" s="374"/>
      <c r="J12" s="376"/>
      <c r="K12" s="376"/>
      <c r="L12" s="377"/>
      <c r="M12" s="378"/>
      <c r="N12" s="379"/>
    </row>
    <row r="13" spans="2:14" s="2" customFormat="1" ht="30" customHeight="1">
      <c r="B13" s="257" t="s">
        <v>100</v>
      </c>
      <c r="C13" s="178">
        <v>3003</v>
      </c>
      <c r="D13" s="381">
        <v>234</v>
      </c>
      <c r="E13" s="381">
        <v>59</v>
      </c>
      <c r="F13" s="381">
        <v>129</v>
      </c>
      <c r="G13" s="382">
        <v>199</v>
      </c>
      <c r="H13" s="381">
        <v>234</v>
      </c>
      <c r="I13" s="374"/>
      <c r="J13" s="376"/>
      <c r="K13" s="376"/>
      <c r="L13" s="377"/>
      <c r="M13" s="378"/>
      <c r="N13" s="379"/>
    </row>
    <row r="14" spans="2:14" s="2" customFormat="1" ht="30" customHeight="1">
      <c r="B14" s="257" t="s">
        <v>101</v>
      </c>
      <c r="C14" s="178">
        <v>3004</v>
      </c>
      <c r="D14" s="381">
        <v>7000</v>
      </c>
      <c r="E14" s="381">
        <v>1750</v>
      </c>
      <c r="F14" s="381">
        <v>3850</v>
      </c>
      <c r="G14" s="382">
        <v>5950</v>
      </c>
      <c r="H14" s="381">
        <v>7000</v>
      </c>
      <c r="I14" s="374"/>
      <c r="J14" s="376"/>
      <c r="K14" s="376"/>
      <c r="L14" s="377"/>
      <c r="M14" s="378"/>
      <c r="N14" s="379"/>
    </row>
    <row r="15" spans="2:14" s="2" customFormat="1" ht="30" customHeight="1">
      <c r="B15" s="256" t="s">
        <v>376</v>
      </c>
      <c r="C15" s="178">
        <v>3005</v>
      </c>
      <c r="D15" s="381">
        <v>405934</v>
      </c>
      <c r="E15" s="381">
        <v>101484</v>
      </c>
      <c r="F15" s="381">
        <v>223264</v>
      </c>
      <c r="G15" s="382">
        <v>345044</v>
      </c>
      <c r="H15" s="381">
        <v>405934</v>
      </c>
      <c r="I15" s="374"/>
      <c r="J15" s="376"/>
      <c r="K15" s="376"/>
      <c r="L15" s="377"/>
      <c r="M15" s="378"/>
      <c r="N15" s="379"/>
    </row>
    <row r="16" spans="2:14" s="2" customFormat="1" ht="30" customHeight="1">
      <c r="B16" s="257" t="s">
        <v>102</v>
      </c>
      <c r="C16" s="178">
        <v>3006</v>
      </c>
      <c r="D16" s="381">
        <v>170000</v>
      </c>
      <c r="E16" s="381">
        <v>42500</v>
      </c>
      <c r="F16" s="381">
        <v>93500</v>
      </c>
      <c r="G16" s="382">
        <v>144500</v>
      </c>
      <c r="H16" s="381">
        <v>170000</v>
      </c>
      <c r="I16" s="374"/>
      <c r="J16" s="376"/>
      <c r="K16" s="376"/>
      <c r="L16" s="377"/>
      <c r="M16" s="378"/>
      <c r="N16" s="379"/>
    </row>
    <row r="17" spans="2:14" s="2" customFormat="1" ht="27" customHeight="1">
      <c r="B17" s="257" t="s">
        <v>377</v>
      </c>
      <c r="C17" s="178">
        <v>3007</v>
      </c>
      <c r="D17" s="381">
        <v>229434</v>
      </c>
      <c r="E17" s="381">
        <v>57359</v>
      </c>
      <c r="F17" s="381">
        <v>126189</v>
      </c>
      <c r="G17" s="382">
        <v>195019</v>
      </c>
      <c r="H17" s="381">
        <v>229434</v>
      </c>
      <c r="I17" s="374"/>
      <c r="J17" s="376"/>
      <c r="K17" s="376"/>
      <c r="L17" s="377"/>
      <c r="M17" s="378"/>
      <c r="N17" s="379"/>
    </row>
    <row r="18" spans="2:14" ht="30" customHeight="1">
      <c r="B18" s="257" t="s">
        <v>103</v>
      </c>
      <c r="C18" s="178">
        <v>3008</v>
      </c>
      <c r="D18" s="381">
        <v>3000</v>
      </c>
      <c r="E18" s="381">
        <v>750</v>
      </c>
      <c r="F18" s="381">
        <v>1650</v>
      </c>
      <c r="G18" s="382">
        <v>2550</v>
      </c>
      <c r="H18" s="381">
        <v>3000</v>
      </c>
      <c r="J18" s="279"/>
      <c r="K18" s="279"/>
      <c r="L18" s="377"/>
      <c r="M18" s="378"/>
      <c r="N18" s="380"/>
    </row>
    <row r="19" spans="2:14" ht="30" customHeight="1">
      <c r="B19" s="257" t="s">
        <v>104</v>
      </c>
      <c r="C19" s="178">
        <v>3009</v>
      </c>
      <c r="D19" s="381">
        <v>1500</v>
      </c>
      <c r="E19" s="381">
        <v>375</v>
      </c>
      <c r="F19" s="381">
        <v>825</v>
      </c>
      <c r="G19" s="382">
        <v>1275</v>
      </c>
      <c r="H19" s="381">
        <v>1500</v>
      </c>
      <c r="J19" s="279"/>
      <c r="K19" s="279"/>
      <c r="L19" s="377"/>
      <c r="M19" s="378"/>
      <c r="N19" s="380"/>
    </row>
    <row r="20" spans="2:14" ht="30" customHeight="1">
      <c r="B20" s="257" t="s">
        <v>378</v>
      </c>
      <c r="C20" s="178">
        <v>3010</v>
      </c>
      <c r="D20" s="381">
        <v>2000</v>
      </c>
      <c r="E20" s="381">
        <v>500</v>
      </c>
      <c r="F20" s="381">
        <v>1100</v>
      </c>
      <c r="G20" s="382">
        <v>1700</v>
      </c>
      <c r="H20" s="381">
        <v>2000</v>
      </c>
      <c r="J20" s="279"/>
      <c r="K20" s="279"/>
      <c r="L20" s="377"/>
      <c r="M20" s="378"/>
      <c r="N20" s="380"/>
    </row>
    <row r="21" spans="2:14" ht="30" customHeight="1">
      <c r="B21" s="256" t="s">
        <v>379</v>
      </c>
      <c r="C21" s="178">
        <v>3011</v>
      </c>
      <c r="D21" s="381">
        <v>14100</v>
      </c>
      <c r="E21" s="381">
        <v>3525</v>
      </c>
      <c r="F21" s="381">
        <v>7755</v>
      </c>
      <c r="G21" s="382">
        <v>11985</v>
      </c>
      <c r="H21" s="381">
        <v>14100</v>
      </c>
      <c r="J21" s="279"/>
      <c r="K21" s="279"/>
      <c r="L21" s="279"/>
      <c r="M21" s="279"/>
      <c r="N21" s="279"/>
    </row>
    <row r="22" spans="2:14" ht="30" customHeight="1">
      <c r="B22" s="256" t="s">
        <v>380</v>
      </c>
      <c r="C22" s="178">
        <v>3012</v>
      </c>
      <c r="D22" s="381"/>
      <c r="E22" s="381"/>
      <c r="F22" s="381"/>
      <c r="G22" s="381"/>
      <c r="H22" s="381"/>
      <c r="J22" s="279"/>
      <c r="K22" s="279"/>
      <c r="L22" s="279"/>
      <c r="M22" s="279"/>
      <c r="N22" s="279"/>
    </row>
    <row r="23" spans="2:14" ht="30" customHeight="1">
      <c r="B23" s="256" t="s">
        <v>42</v>
      </c>
      <c r="C23" s="178"/>
      <c r="D23" s="381"/>
      <c r="E23" s="381"/>
      <c r="F23" s="381"/>
      <c r="G23" s="381"/>
      <c r="H23" s="381"/>
      <c r="J23" s="279"/>
      <c r="K23" s="279"/>
      <c r="L23" s="279"/>
      <c r="M23" s="279"/>
      <c r="N23" s="279"/>
    </row>
    <row r="24" spans="2:8" ht="30" customHeight="1">
      <c r="B24" s="256" t="s">
        <v>381</v>
      </c>
      <c r="C24" s="178">
        <v>3013</v>
      </c>
      <c r="D24" s="381"/>
      <c r="E24" s="381"/>
      <c r="F24" s="381"/>
      <c r="G24" s="381"/>
      <c r="H24" s="381"/>
    </row>
    <row r="25" spans="2:8" ht="30" customHeight="1">
      <c r="B25" s="257" t="s">
        <v>43</v>
      </c>
      <c r="C25" s="178">
        <v>3014</v>
      </c>
      <c r="D25" s="381"/>
      <c r="E25" s="381"/>
      <c r="F25" s="381"/>
      <c r="G25" s="381"/>
      <c r="H25" s="381"/>
    </row>
    <row r="26" spans="2:8" ht="30" customHeight="1">
      <c r="B26" s="257" t="s">
        <v>382</v>
      </c>
      <c r="C26" s="178">
        <v>3015</v>
      </c>
      <c r="D26" s="381"/>
      <c r="E26" s="381"/>
      <c r="F26" s="381"/>
      <c r="G26" s="381"/>
      <c r="H26" s="381"/>
    </row>
    <row r="27" spans="2:8" ht="36" customHeight="1">
      <c r="B27" s="257" t="s">
        <v>44</v>
      </c>
      <c r="C27" s="178">
        <v>3016</v>
      </c>
      <c r="D27" s="381"/>
      <c r="E27" s="381"/>
      <c r="F27" s="381"/>
      <c r="G27" s="381"/>
      <c r="H27" s="381"/>
    </row>
    <row r="28" spans="2:8" ht="30" customHeight="1">
      <c r="B28" s="257" t="s">
        <v>45</v>
      </c>
      <c r="C28" s="178">
        <v>3017</v>
      </c>
      <c r="D28" s="381"/>
      <c r="E28" s="381"/>
      <c r="F28" s="381"/>
      <c r="G28" s="381"/>
      <c r="H28" s="381"/>
    </row>
    <row r="29" spans="2:8" ht="33.75" customHeight="1">
      <c r="B29" s="257" t="s">
        <v>46</v>
      </c>
      <c r="C29" s="178">
        <v>3018</v>
      </c>
      <c r="D29" s="381"/>
      <c r="E29" s="381"/>
      <c r="F29" s="381"/>
      <c r="G29" s="381"/>
      <c r="H29" s="381"/>
    </row>
    <row r="30" spans="2:8" ht="33.75" customHeight="1">
      <c r="B30" s="256" t="s">
        <v>383</v>
      </c>
      <c r="C30" s="178">
        <v>3019</v>
      </c>
      <c r="D30" s="381">
        <v>75000</v>
      </c>
      <c r="E30" s="381">
        <v>18750</v>
      </c>
      <c r="F30" s="381">
        <v>41250</v>
      </c>
      <c r="G30" s="381">
        <v>63750</v>
      </c>
      <c r="H30" s="381">
        <v>75000</v>
      </c>
    </row>
    <row r="31" spans="2:8" ht="30" customHeight="1">
      <c r="B31" s="257" t="s">
        <v>47</v>
      </c>
      <c r="C31" s="178">
        <v>3020</v>
      </c>
      <c r="D31" s="381"/>
      <c r="E31" s="381"/>
      <c r="F31" s="381"/>
      <c r="G31" s="381"/>
      <c r="H31" s="381"/>
    </row>
    <row r="32" spans="2:8" ht="30" customHeight="1">
      <c r="B32" s="257" t="s">
        <v>384</v>
      </c>
      <c r="C32" s="178">
        <v>3021</v>
      </c>
      <c r="D32" s="381">
        <v>75000</v>
      </c>
      <c r="E32" s="381">
        <v>18750</v>
      </c>
      <c r="F32" s="381">
        <v>41250</v>
      </c>
      <c r="G32" s="381">
        <v>63750</v>
      </c>
      <c r="H32" s="381">
        <v>75000</v>
      </c>
    </row>
    <row r="33" spans="2:8" ht="33.75" customHeight="1">
      <c r="B33" s="257" t="s">
        <v>48</v>
      </c>
      <c r="C33" s="178">
        <v>3022</v>
      </c>
      <c r="D33" s="381"/>
      <c r="E33" s="381"/>
      <c r="F33" s="381"/>
      <c r="G33" s="381"/>
      <c r="H33" s="381"/>
    </row>
    <row r="34" spans="2:8" ht="30" customHeight="1">
      <c r="B34" s="256" t="s">
        <v>385</v>
      </c>
      <c r="C34" s="178">
        <v>3023</v>
      </c>
      <c r="D34" s="381"/>
      <c r="E34" s="381"/>
      <c r="F34" s="381"/>
      <c r="G34" s="381"/>
      <c r="H34" s="381"/>
    </row>
    <row r="35" spans="2:8" ht="30" customHeight="1">
      <c r="B35" s="256" t="s">
        <v>386</v>
      </c>
      <c r="C35" s="178">
        <v>3024</v>
      </c>
      <c r="D35" s="381">
        <v>75000</v>
      </c>
      <c r="E35" s="381">
        <v>18750</v>
      </c>
      <c r="F35" s="381">
        <v>41250</v>
      </c>
      <c r="G35" s="381">
        <v>63750</v>
      </c>
      <c r="H35" s="381">
        <v>75000</v>
      </c>
    </row>
    <row r="36" spans="2:8" ht="30" customHeight="1">
      <c r="B36" s="256" t="s">
        <v>49</v>
      </c>
      <c r="C36" s="178"/>
      <c r="D36" s="381"/>
      <c r="E36" s="381"/>
      <c r="F36" s="381"/>
      <c r="G36" s="381"/>
      <c r="H36" s="381"/>
    </row>
    <row r="37" spans="2:8" ht="30" customHeight="1">
      <c r="B37" s="256" t="s">
        <v>387</v>
      </c>
      <c r="C37" s="178">
        <v>3025</v>
      </c>
      <c r="D37" s="381">
        <v>75000</v>
      </c>
      <c r="E37" s="381">
        <v>18750</v>
      </c>
      <c r="F37" s="381">
        <v>41250</v>
      </c>
      <c r="G37" s="381">
        <v>63750</v>
      </c>
      <c r="H37" s="381">
        <v>75000</v>
      </c>
    </row>
    <row r="38" spans="2:8" ht="30" customHeight="1">
      <c r="B38" s="257" t="s">
        <v>50</v>
      </c>
      <c r="C38" s="178">
        <v>3026</v>
      </c>
      <c r="D38" s="381"/>
      <c r="E38" s="381"/>
      <c r="F38" s="381"/>
      <c r="G38" s="381"/>
      <c r="H38" s="381"/>
    </row>
    <row r="39" spans="2:8" ht="30" customHeight="1">
      <c r="B39" s="257" t="s">
        <v>230</v>
      </c>
      <c r="C39" s="178">
        <v>3027</v>
      </c>
      <c r="D39" s="381">
        <v>75000</v>
      </c>
      <c r="E39" s="381">
        <v>18750</v>
      </c>
      <c r="F39" s="381">
        <v>41250</v>
      </c>
      <c r="G39" s="381">
        <v>63750</v>
      </c>
      <c r="H39" s="381">
        <v>75000</v>
      </c>
    </row>
    <row r="40" spans="2:8" ht="30" customHeight="1">
      <c r="B40" s="257" t="s">
        <v>231</v>
      </c>
      <c r="C40" s="178">
        <v>3028</v>
      </c>
      <c r="D40" s="381"/>
      <c r="E40" s="381"/>
      <c r="F40" s="381"/>
      <c r="G40" s="381"/>
      <c r="H40" s="381"/>
    </row>
    <row r="41" spans="2:8" ht="30" customHeight="1">
      <c r="B41" s="257" t="s">
        <v>232</v>
      </c>
      <c r="C41" s="178">
        <v>3029</v>
      </c>
      <c r="D41" s="381"/>
      <c r="E41" s="381"/>
      <c r="F41" s="381"/>
      <c r="G41" s="381"/>
      <c r="H41" s="381"/>
    </row>
    <row r="42" spans="2:8" ht="33" customHeight="1">
      <c r="B42" s="257" t="s">
        <v>233</v>
      </c>
      <c r="C42" s="178">
        <v>3030</v>
      </c>
      <c r="D42" s="381"/>
      <c r="E42" s="381"/>
      <c r="F42" s="381"/>
      <c r="G42" s="381"/>
      <c r="H42" s="381"/>
    </row>
    <row r="43" spans="2:8" ht="33" customHeight="1">
      <c r="B43" s="256" t="s">
        <v>388</v>
      </c>
      <c r="C43" s="178">
        <v>3031</v>
      </c>
      <c r="D43" s="381">
        <v>9100</v>
      </c>
      <c r="E43" s="381">
        <v>2275</v>
      </c>
      <c r="F43" s="381">
        <v>5005</v>
      </c>
      <c r="G43" s="381">
        <v>7735</v>
      </c>
      <c r="H43" s="381">
        <v>9100</v>
      </c>
    </row>
    <row r="44" spans="2:8" ht="30" customHeight="1">
      <c r="B44" s="257" t="s">
        <v>51</v>
      </c>
      <c r="C44" s="178">
        <v>3032</v>
      </c>
      <c r="D44" s="381"/>
      <c r="E44" s="381"/>
      <c r="F44" s="381"/>
      <c r="G44" s="381"/>
      <c r="H44" s="381"/>
    </row>
    <row r="45" spans="2:8" ht="30" customHeight="1">
      <c r="B45" s="257" t="s">
        <v>389</v>
      </c>
      <c r="C45" s="178">
        <v>3033</v>
      </c>
      <c r="D45" s="381"/>
      <c r="E45" s="381"/>
      <c r="F45" s="381"/>
      <c r="G45" s="381"/>
      <c r="H45" s="381"/>
    </row>
    <row r="46" spans="2:8" ht="30" customHeight="1">
      <c r="B46" s="257" t="s">
        <v>390</v>
      </c>
      <c r="C46" s="178">
        <v>3034</v>
      </c>
      <c r="D46" s="381"/>
      <c r="E46" s="381"/>
      <c r="F46" s="381"/>
      <c r="G46" s="381"/>
      <c r="H46" s="381"/>
    </row>
    <row r="47" spans="2:8" ht="30" customHeight="1">
      <c r="B47" s="257" t="s">
        <v>391</v>
      </c>
      <c r="C47" s="178">
        <v>3035</v>
      </c>
      <c r="D47" s="381">
        <v>4000</v>
      </c>
      <c r="E47" s="381">
        <v>1000</v>
      </c>
      <c r="F47" s="381">
        <v>2200</v>
      </c>
      <c r="G47" s="381">
        <v>3400</v>
      </c>
      <c r="H47" s="381">
        <v>4000</v>
      </c>
    </row>
    <row r="48" spans="2:8" ht="30" customHeight="1">
      <c r="B48" s="257" t="s">
        <v>392</v>
      </c>
      <c r="C48" s="178">
        <v>3036</v>
      </c>
      <c r="D48" s="381">
        <v>5100</v>
      </c>
      <c r="E48" s="381">
        <v>1275</v>
      </c>
      <c r="F48" s="381">
        <v>2805</v>
      </c>
      <c r="G48" s="381">
        <v>4335</v>
      </c>
      <c r="H48" s="381">
        <v>5100</v>
      </c>
    </row>
    <row r="49" spans="2:8" ht="30" customHeight="1">
      <c r="B49" s="257" t="s">
        <v>393</v>
      </c>
      <c r="C49" s="178">
        <v>3037</v>
      </c>
      <c r="D49" s="381"/>
      <c r="E49" s="381"/>
      <c r="F49" s="381"/>
      <c r="G49" s="381"/>
      <c r="H49" s="381"/>
    </row>
    <row r="50" spans="2:8" ht="30" customHeight="1">
      <c r="B50" s="256" t="s">
        <v>394</v>
      </c>
      <c r="C50" s="178">
        <v>3038</v>
      </c>
      <c r="D50" s="381">
        <v>65900</v>
      </c>
      <c r="E50" s="381">
        <v>16475</v>
      </c>
      <c r="F50" s="381">
        <v>36245</v>
      </c>
      <c r="G50" s="381">
        <v>56015</v>
      </c>
      <c r="H50" s="381">
        <v>65900</v>
      </c>
    </row>
    <row r="51" spans="2:8" ht="30" customHeight="1">
      <c r="B51" s="256" t="s">
        <v>395</v>
      </c>
      <c r="C51" s="178">
        <v>3039</v>
      </c>
      <c r="D51" s="381"/>
      <c r="E51" s="381"/>
      <c r="F51" s="381"/>
      <c r="G51" s="381"/>
      <c r="H51" s="381"/>
    </row>
    <row r="52" spans="2:8" ht="30" customHeight="1">
      <c r="B52" s="256" t="s">
        <v>711</v>
      </c>
      <c r="C52" s="178">
        <v>3040</v>
      </c>
      <c r="D52" s="381">
        <v>495034</v>
      </c>
      <c r="E52" s="381">
        <v>123759</v>
      </c>
      <c r="F52" s="381">
        <v>272269</v>
      </c>
      <c r="G52" s="382">
        <v>420779</v>
      </c>
      <c r="H52" s="381">
        <v>495034</v>
      </c>
    </row>
    <row r="53" spans="2:8" ht="30" customHeight="1">
      <c r="B53" s="256" t="s">
        <v>712</v>
      </c>
      <c r="C53" s="178">
        <v>3041</v>
      </c>
      <c r="D53" s="381">
        <v>490034</v>
      </c>
      <c r="E53" s="381">
        <v>122509</v>
      </c>
      <c r="F53" s="381">
        <v>269519</v>
      </c>
      <c r="G53" s="381">
        <v>416529</v>
      </c>
      <c r="H53" s="381">
        <v>490034</v>
      </c>
    </row>
    <row r="54" spans="2:9" ht="30" customHeight="1">
      <c r="B54" s="256" t="s">
        <v>713</v>
      </c>
      <c r="C54" s="178">
        <v>3042</v>
      </c>
      <c r="D54" s="381">
        <v>5000</v>
      </c>
      <c r="E54" s="381">
        <v>1250</v>
      </c>
      <c r="F54" s="381">
        <v>2750</v>
      </c>
      <c r="G54" s="381">
        <v>4250</v>
      </c>
      <c r="H54" s="381">
        <v>5000</v>
      </c>
      <c r="I54" s="375"/>
    </row>
    <row r="55" spans="2:8" ht="30" customHeight="1">
      <c r="B55" s="256" t="s">
        <v>714</v>
      </c>
      <c r="C55" s="178">
        <v>3043</v>
      </c>
      <c r="D55" s="373"/>
      <c r="E55" s="281"/>
      <c r="F55" s="281"/>
      <c r="G55" s="281"/>
      <c r="H55" s="373"/>
    </row>
    <row r="56" spans="2:8" ht="30" customHeight="1">
      <c r="B56" s="256" t="s">
        <v>396</v>
      </c>
      <c r="C56" s="178">
        <v>3044</v>
      </c>
      <c r="D56" s="281">
        <v>5000</v>
      </c>
      <c r="E56" s="281">
        <v>1250</v>
      </c>
      <c r="F56" s="281">
        <v>2750</v>
      </c>
      <c r="G56" s="281">
        <v>4250</v>
      </c>
      <c r="H56" s="281">
        <v>5000</v>
      </c>
    </row>
    <row r="57" spans="2:8" ht="37.5">
      <c r="B57" s="256" t="s">
        <v>397</v>
      </c>
      <c r="C57" s="178">
        <v>3045</v>
      </c>
      <c r="D57" s="281"/>
      <c r="E57" s="281"/>
      <c r="F57" s="281"/>
      <c r="G57" s="281"/>
      <c r="H57" s="281"/>
    </row>
    <row r="58" spans="2:8" ht="37.5">
      <c r="B58" s="256" t="s">
        <v>234</v>
      </c>
      <c r="C58" s="178">
        <v>3046</v>
      </c>
      <c r="D58" s="281"/>
      <c r="E58" s="281"/>
      <c r="F58" s="281"/>
      <c r="G58" s="281"/>
      <c r="H58" s="281"/>
    </row>
    <row r="59" spans="2:8" ht="42.75" customHeight="1" thickBot="1">
      <c r="B59" s="258" t="s">
        <v>715</v>
      </c>
      <c r="C59" s="181">
        <v>3047</v>
      </c>
      <c r="D59" s="281">
        <v>10000</v>
      </c>
      <c r="E59" s="281">
        <v>2500</v>
      </c>
      <c r="F59" s="281">
        <v>5500</v>
      </c>
      <c r="G59" s="281">
        <v>8500</v>
      </c>
      <c r="H59" s="281">
        <v>10000</v>
      </c>
    </row>
  </sheetData>
  <sheetProtection/>
  <mergeCells count="5">
    <mergeCell ref="B4:H4"/>
    <mergeCell ref="B6:H6"/>
    <mergeCell ref="B8:B9"/>
    <mergeCell ref="C8:C9"/>
    <mergeCell ref="D8:H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4"/>
  <sheetViews>
    <sheetView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9.140625" style="21" customWidth="1"/>
    <col min="2" max="2" width="13.140625" style="21" customWidth="1"/>
    <col min="3" max="3" width="48.8515625" style="21" customWidth="1"/>
    <col min="4" max="4" width="23.28125" style="21" customWidth="1"/>
    <col min="5" max="5" width="23.421875" style="21" customWidth="1"/>
    <col min="6" max="6" width="23.28125" style="21" customWidth="1"/>
    <col min="7" max="7" width="23.140625" style="21" customWidth="1"/>
    <col min="8" max="8" width="21.7109375" style="21" customWidth="1"/>
    <col min="9" max="9" width="20.28125" style="21" customWidth="1"/>
    <col min="10" max="10" width="17.57421875" style="21" customWidth="1"/>
    <col min="11" max="11" width="21.28125" style="21" customWidth="1"/>
    <col min="12" max="12" width="18.8515625" style="21" customWidth="1"/>
    <col min="13" max="13" width="15.57421875" style="21" customWidth="1"/>
    <col min="14" max="16384" width="9.140625" style="21" customWidth="1"/>
  </cols>
  <sheetData>
    <row r="2" ht="17.25" customHeight="1"/>
    <row r="3" ht="15.75">
      <c r="I3" s="4" t="s">
        <v>171</v>
      </c>
    </row>
    <row r="4" spans="2:13" s="42" customFormat="1" ht="15.75">
      <c r="B4" s="496" t="s">
        <v>32</v>
      </c>
      <c r="C4" s="496"/>
      <c r="D4" s="496"/>
      <c r="E4" s="496"/>
      <c r="F4" s="496"/>
      <c r="G4" s="496"/>
      <c r="H4" s="496"/>
      <c r="I4" s="496"/>
      <c r="J4" s="77"/>
      <c r="K4" s="77"/>
      <c r="L4" s="77"/>
      <c r="M4" s="77"/>
    </row>
    <row r="5" spans="3:13" s="42" customFormat="1" ht="15.75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3:13" s="42" customFormat="1" ht="15.75"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="42" customFormat="1" ht="15">
      <c r="I7" s="42" t="s">
        <v>106</v>
      </c>
    </row>
    <row r="8" spans="2:14" s="79" customFormat="1" ht="46.5" customHeight="1">
      <c r="B8" s="521" t="s">
        <v>4</v>
      </c>
      <c r="C8" s="522" t="s">
        <v>355</v>
      </c>
      <c r="D8" s="519" t="s">
        <v>727</v>
      </c>
      <c r="E8" s="519" t="s">
        <v>803</v>
      </c>
      <c r="F8" s="519" t="s">
        <v>804</v>
      </c>
      <c r="G8" s="519" t="s">
        <v>805</v>
      </c>
      <c r="H8" s="519" t="s">
        <v>806</v>
      </c>
      <c r="I8" s="519" t="s">
        <v>803</v>
      </c>
      <c r="N8" s="80"/>
    </row>
    <row r="9" spans="2:9" s="79" customFormat="1" ht="23.25" customHeight="1">
      <c r="B9" s="521"/>
      <c r="C9" s="522"/>
      <c r="D9" s="520"/>
      <c r="E9" s="520"/>
      <c r="F9" s="520"/>
      <c r="G9" s="520"/>
      <c r="H9" s="520"/>
      <c r="I9" s="520"/>
    </row>
    <row r="10" spans="2:9" s="79" customFormat="1" ht="24" customHeight="1">
      <c r="B10" s="55"/>
      <c r="C10" s="81"/>
      <c r="D10" s="82"/>
      <c r="E10" s="83"/>
      <c r="F10" s="83"/>
      <c r="G10" s="83"/>
      <c r="H10" s="83"/>
      <c r="I10" s="84"/>
    </row>
    <row r="11" spans="2:9" s="42" customFormat="1" ht="64.5" customHeight="1">
      <c r="B11" s="65" t="s">
        <v>155</v>
      </c>
      <c r="C11" s="64" t="s">
        <v>807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</row>
    <row r="12" spans="2:9" s="42" customFormat="1" ht="64.5" customHeight="1">
      <c r="B12" s="65" t="s">
        <v>156</v>
      </c>
      <c r="C12" s="64" t="s">
        <v>33</v>
      </c>
      <c r="D12" s="85"/>
      <c r="E12" s="85"/>
      <c r="F12" s="85"/>
      <c r="G12" s="85"/>
      <c r="H12" s="85"/>
      <c r="I12" s="85"/>
    </row>
    <row r="13" spans="2:9" s="42" customFormat="1" ht="64.5" customHeight="1">
      <c r="B13" s="65" t="s">
        <v>157</v>
      </c>
      <c r="C13" s="64" t="s">
        <v>34</v>
      </c>
      <c r="D13" s="85"/>
      <c r="E13" s="85"/>
      <c r="F13" s="85"/>
      <c r="G13" s="85"/>
      <c r="H13" s="85"/>
      <c r="I13" s="85"/>
    </row>
    <row r="14" spans="2:9" s="42" customFormat="1" ht="24" customHeight="1">
      <c r="B14" s="55"/>
      <c r="C14" s="81" t="s">
        <v>25</v>
      </c>
      <c r="D14" s="86"/>
      <c r="E14" s="86"/>
      <c r="F14" s="86"/>
      <c r="G14" s="86"/>
      <c r="H14" s="86"/>
      <c r="I14" s="86"/>
    </row>
  </sheetData>
  <sheetProtection/>
  <mergeCells count="9"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96"/>
  <sheetViews>
    <sheetView zoomScale="60" zoomScaleNormal="60" zoomScalePageLayoutView="0" workbookViewId="0" topLeftCell="A19">
      <selection activeCell="R28" sqref="R28"/>
    </sheetView>
  </sheetViews>
  <sheetFormatPr defaultColWidth="9.140625" defaultRowHeight="12.75"/>
  <cols>
    <col min="1" max="1" width="9.140625" style="43" customWidth="1"/>
    <col min="2" max="2" width="6.140625" style="43" customWidth="1"/>
    <col min="3" max="3" width="81.28125" style="43" customWidth="1"/>
    <col min="4" max="4" width="22.7109375" style="43" customWidth="1"/>
    <col min="5" max="5" width="22.421875" style="43" customWidth="1"/>
    <col min="6" max="6" width="21.28125" style="43" customWidth="1"/>
    <col min="7" max="7" width="18.8515625" style="43" customWidth="1"/>
    <col min="8" max="8" width="19.140625" style="43" customWidth="1"/>
    <col min="9" max="9" width="20.7109375" style="43" customWidth="1"/>
    <col min="10" max="10" width="20.421875" style="43" customWidth="1"/>
    <col min="11" max="11" width="16.7109375" style="43" customWidth="1"/>
    <col min="12" max="12" width="13.421875" style="43" customWidth="1"/>
    <col min="13" max="13" width="11.28125" style="43" customWidth="1"/>
    <col min="14" max="14" width="12.421875" style="43" customWidth="1"/>
    <col min="15" max="15" width="14.421875" style="43" customWidth="1"/>
    <col min="16" max="16" width="15.140625" style="43" customWidth="1"/>
    <col min="17" max="17" width="11.28125" style="43" customWidth="1"/>
    <col min="18" max="18" width="13.140625" style="43" customWidth="1"/>
    <col min="19" max="19" width="13.00390625" style="43" customWidth="1"/>
    <col min="20" max="20" width="14.140625" style="43" customWidth="1"/>
    <col min="21" max="21" width="26.57421875" style="43" customWidth="1"/>
    <col min="22" max="16384" width="9.140625" style="43" customWidth="1"/>
  </cols>
  <sheetData>
    <row r="2" spans="3:10" ht="20.25">
      <c r="C2" s="402"/>
      <c r="J2" s="51" t="s">
        <v>149</v>
      </c>
    </row>
    <row r="4" spans="2:9" s="97" customFormat="1" ht="18">
      <c r="B4" s="527" t="s">
        <v>105</v>
      </c>
      <c r="C4" s="527"/>
      <c r="D4" s="527"/>
      <c r="E4" s="527"/>
      <c r="F4" s="527"/>
      <c r="G4" s="527"/>
      <c r="H4" s="527"/>
      <c r="I4" s="96"/>
    </row>
    <row r="5" spans="3:10" s="97" customFormat="1" ht="15.75">
      <c r="C5" s="96"/>
      <c r="D5" s="96"/>
      <c r="E5" s="96"/>
      <c r="F5" s="96"/>
      <c r="G5" s="96"/>
      <c r="H5" s="96"/>
      <c r="I5" s="96"/>
      <c r="J5" s="98" t="s">
        <v>106</v>
      </c>
    </row>
    <row r="6" spans="2:24" s="97" customFormat="1" ht="25.5" customHeight="1">
      <c r="B6" s="528" t="s">
        <v>107</v>
      </c>
      <c r="C6" s="528" t="s">
        <v>108</v>
      </c>
      <c r="D6" s="526" t="s">
        <v>725</v>
      </c>
      <c r="E6" s="526" t="s">
        <v>808</v>
      </c>
      <c r="F6" s="526" t="s">
        <v>789</v>
      </c>
      <c r="G6" s="519" t="s">
        <v>790</v>
      </c>
      <c r="H6" s="519" t="s">
        <v>791</v>
      </c>
      <c r="I6" s="519" t="s">
        <v>792</v>
      </c>
      <c r="J6" s="519" t="s">
        <v>789</v>
      </c>
      <c r="K6" s="524"/>
      <c r="L6" s="523"/>
      <c r="M6" s="524"/>
      <c r="N6" s="523"/>
      <c r="O6" s="524"/>
      <c r="P6" s="523"/>
      <c r="Q6" s="524"/>
      <c r="R6" s="523"/>
      <c r="S6" s="523"/>
      <c r="T6" s="523"/>
      <c r="U6" s="101"/>
      <c r="V6" s="101"/>
      <c r="W6" s="101"/>
      <c r="X6" s="101"/>
    </row>
    <row r="7" spans="2:24" s="97" customFormat="1" ht="36.75" customHeight="1">
      <c r="B7" s="528"/>
      <c r="C7" s="528"/>
      <c r="D7" s="526"/>
      <c r="E7" s="526"/>
      <c r="F7" s="526"/>
      <c r="G7" s="520"/>
      <c r="H7" s="520"/>
      <c r="I7" s="520"/>
      <c r="J7" s="520"/>
      <c r="K7" s="524"/>
      <c r="L7" s="524"/>
      <c r="M7" s="524"/>
      <c r="N7" s="524"/>
      <c r="O7" s="524"/>
      <c r="P7" s="523"/>
      <c r="Q7" s="524"/>
      <c r="R7" s="523"/>
      <c r="S7" s="523"/>
      <c r="T7" s="523"/>
      <c r="U7" s="101"/>
      <c r="V7" s="101"/>
      <c r="W7" s="101"/>
      <c r="X7" s="101"/>
    </row>
    <row r="8" spans="2:24" s="97" customFormat="1" ht="36.75" customHeight="1">
      <c r="B8" s="102" t="s">
        <v>155</v>
      </c>
      <c r="C8" s="103" t="s">
        <v>330</v>
      </c>
      <c r="D8" s="392">
        <v>121087195</v>
      </c>
      <c r="E8" s="107">
        <v>112628577.75</v>
      </c>
      <c r="F8" s="423">
        <v>113721714</v>
      </c>
      <c r="G8" s="107">
        <v>28893406.11485437</v>
      </c>
      <c r="H8" s="107">
        <v>57611562.22970873</v>
      </c>
      <c r="I8" s="107">
        <v>85572633.60587537</v>
      </c>
      <c r="J8" s="107">
        <v>113721713.78681915</v>
      </c>
      <c r="K8" s="288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spans="2:24" s="97" customFormat="1" ht="36">
      <c r="B9" s="102" t="s">
        <v>156</v>
      </c>
      <c r="C9" s="103" t="s">
        <v>331</v>
      </c>
      <c r="D9" s="392">
        <v>168997424</v>
      </c>
      <c r="E9" s="107">
        <v>156895546</v>
      </c>
      <c r="F9" s="423" t="s">
        <v>863</v>
      </c>
      <c r="G9" s="107" t="s">
        <v>864</v>
      </c>
      <c r="H9" s="435" t="s">
        <v>865</v>
      </c>
      <c r="I9" s="107" t="s">
        <v>866</v>
      </c>
      <c r="J9" s="107" t="s">
        <v>863</v>
      </c>
      <c r="K9" s="288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2:24" s="97" customFormat="1" ht="36">
      <c r="B10" s="102" t="s">
        <v>157</v>
      </c>
      <c r="C10" s="103" t="s">
        <v>332</v>
      </c>
      <c r="D10" s="392">
        <v>200000000</v>
      </c>
      <c r="E10" s="107">
        <v>185678034</v>
      </c>
      <c r="F10" s="107" t="s">
        <v>867</v>
      </c>
      <c r="G10" s="107" t="s">
        <v>868</v>
      </c>
      <c r="H10" s="435" t="s">
        <v>869</v>
      </c>
      <c r="I10" s="107" t="s">
        <v>870</v>
      </c>
      <c r="J10" s="107" t="s">
        <v>867</v>
      </c>
      <c r="K10" s="288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</row>
    <row r="11" spans="2:24" s="97" customFormat="1" ht="30" customHeight="1">
      <c r="B11" s="102" t="s">
        <v>158</v>
      </c>
      <c r="C11" s="103" t="s">
        <v>333</v>
      </c>
      <c r="D11" s="392">
        <v>191</v>
      </c>
      <c r="E11" s="392">
        <v>189</v>
      </c>
      <c r="F11" s="392">
        <v>189</v>
      </c>
      <c r="G11" s="392">
        <v>189</v>
      </c>
      <c r="H11" s="392">
        <v>189</v>
      </c>
      <c r="I11" s="392">
        <v>189</v>
      </c>
      <c r="J11" s="392">
        <v>189</v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</row>
    <row r="12" spans="2:24" s="97" customFormat="1" ht="30" customHeight="1">
      <c r="B12" s="102" t="s">
        <v>334</v>
      </c>
      <c r="C12" s="104" t="s">
        <v>335</v>
      </c>
      <c r="D12" s="393">
        <v>190</v>
      </c>
      <c r="E12" s="393">
        <v>187</v>
      </c>
      <c r="F12" s="393">
        <v>187</v>
      </c>
      <c r="G12" s="393">
        <v>187</v>
      </c>
      <c r="H12" s="393">
        <v>187</v>
      </c>
      <c r="I12" s="393">
        <v>187</v>
      </c>
      <c r="J12" s="393">
        <v>187</v>
      </c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spans="2:24" s="97" customFormat="1" ht="30" customHeight="1">
      <c r="B13" s="102" t="s">
        <v>336</v>
      </c>
      <c r="C13" s="104" t="s">
        <v>337</v>
      </c>
      <c r="D13" s="393">
        <v>1</v>
      </c>
      <c r="E13" s="393">
        <v>2</v>
      </c>
      <c r="F13" s="393">
        <v>2</v>
      </c>
      <c r="G13" s="393">
        <v>2</v>
      </c>
      <c r="H13" s="393">
        <v>2</v>
      </c>
      <c r="I13" s="393">
        <v>2</v>
      </c>
      <c r="J13" s="393">
        <v>2</v>
      </c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</row>
    <row r="14" spans="2:24" s="97" customFormat="1" ht="30" customHeight="1">
      <c r="B14" s="102" t="s">
        <v>139</v>
      </c>
      <c r="C14" s="106" t="s">
        <v>110</v>
      </c>
      <c r="D14" s="393">
        <v>550000</v>
      </c>
      <c r="E14" s="105">
        <v>396702</v>
      </c>
      <c r="F14" s="393">
        <v>200000</v>
      </c>
      <c r="G14" s="425">
        <v>0</v>
      </c>
      <c r="H14" s="426">
        <v>70000</v>
      </c>
      <c r="I14" s="425">
        <v>200000</v>
      </c>
      <c r="J14" s="425">
        <v>200000</v>
      </c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</row>
    <row r="15" spans="2:24" s="97" customFormat="1" ht="30" customHeight="1">
      <c r="B15" s="102" t="s">
        <v>140</v>
      </c>
      <c r="C15" s="106" t="s">
        <v>87</v>
      </c>
      <c r="D15" s="393">
        <v>4</v>
      </c>
      <c r="E15" s="105">
        <v>2</v>
      </c>
      <c r="F15" s="393">
        <v>2</v>
      </c>
      <c r="G15" s="425">
        <v>0</v>
      </c>
      <c r="H15" s="426">
        <v>1</v>
      </c>
      <c r="I15" s="425">
        <v>2</v>
      </c>
      <c r="J15" s="425">
        <v>2</v>
      </c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</row>
    <row r="16" spans="2:24" s="97" customFormat="1" ht="30" customHeight="1">
      <c r="B16" s="102" t="s">
        <v>141</v>
      </c>
      <c r="C16" s="106" t="s">
        <v>111</v>
      </c>
      <c r="D16" s="392">
        <v>0</v>
      </c>
      <c r="E16" s="107">
        <v>0</v>
      </c>
      <c r="F16" s="392">
        <v>0</v>
      </c>
      <c r="G16" s="423">
        <v>0</v>
      </c>
      <c r="H16" s="423">
        <v>0</v>
      </c>
      <c r="I16" s="423">
        <v>0</v>
      </c>
      <c r="J16" s="423">
        <v>0</v>
      </c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</row>
    <row r="17" spans="2:24" s="97" customFormat="1" ht="30" customHeight="1">
      <c r="B17" s="102" t="s">
        <v>338</v>
      </c>
      <c r="C17" s="106" t="s">
        <v>88</v>
      </c>
      <c r="D17" s="392">
        <v>0</v>
      </c>
      <c r="E17" s="107">
        <v>0</v>
      </c>
      <c r="F17" s="392">
        <v>0</v>
      </c>
      <c r="G17" s="423">
        <v>0</v>
      </c>
      <c r="H17" s="423">
        <v>0</v>
      </c>
      <c r="I17" s="423">
        <v>0</v>
      </c>
      <c r="J17" s="423">
        <v>0</v>
      </c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</row>
    <row r="18" spans="2:24" s="97" customFormat="1" ht="30" customHeight="1">
      <c r="B18" s="102" t="s">
        <v>142</v>
      </c>
      <c r="C18" s="108" t="s">
        <v>112</v>
      </c>
      <c r="D18" s="392">
        <v>11300000</v>
      </c>
      <c r="E18" s="107">
        <v>10807828.54</v>
      </c>
      <c r="F18" s="392">
        <v>2500000</v>
      </c>
      <c r="G18" s="423">
        <v>2500000</v>
      </c>
      <c r="H18" s="423">
        <v>2500000</v>
      </c>
      <c r="I18" s="423">
        <v>2500000</v>
      </c>
      <c r="J18" s="423">
        <v>2500000</v>
      </c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</row>
    <row r="19" spans="2:24" s="97" customFormat="1" ht="36">
      <c r="B19" s="102" t="s">
        <v>143</v>
      </c>
      <c r="C19" s="109" t="s">
        <v>89</v>
      </c>
      <c r="D19" s="392">
        <v>19</v>
      </c>
      <c r="E19" s="107">
        <v>19</v>
      </c>
      <c r="F19" s="392">
        <v>11</v>
      </c>
      <c r="G19" s="423">
        <v>11</v>
      </c>
      <c r="H19" s="423">
        <v>11</v>
      </c>
      <c r="I19" s="423">
        <v>11</v>
      </c>
      <c r="J19" s="423">
        <v>11</v>
      </c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</row>
    <row r="20" spans="2:24" s="97" customFormat="1" ht="30" customHeight="1">
      <c r="B20" s="102" t="s">
        <v>144</v>
      </c>
      <c r="C20" s="108" t="s">
        <v>113</v>
      </c>
      <c r="D20" s="392">
        <v>0</v>
      </c>
      <c r="E20" s="107">
        <v>0</v>
      </c>
      <c r="F20" s="392">
        <v>0</v>
      </c>
      <c r="G20" s="423">
        <v>0</v>
      </c>
      <c r="H20" s="423">
        <v>0</v>
      </c>
      <c r="I20" s="423">
        <v>0</v>
      </c>
      <c r="J20" s="423">
        <v>0</v>
      </c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2:24" s="97" customFormat="1" ht="30" customHeight="1">
      <c r="B21" s="102" t="s">
        <v>145</v>
      </c>
      <c r="C21" s="106" t="s">
        <v>90</v>
      </c>
      <c r="D21" s="392">
        <v>0</v>
      </c>
      <c r="E21" s="107">
        <v>0</v>
      </c>
      <c r="F21" s="392">
        <v>0</v>
      </c>
      <c r="G21" s="423">
        <v>0</v>
      </c>
      <c r="H21" s="423">
        <v>0</v>
      </c>
      <c r="I21" s="423">
        <v>0</v>
      </c>
      <c r="J21" s="423">
        <v>0</v>
      </c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  <row r="22" spans="2:24" s="97" customFormat="1" ht="30" customHeight="1">
      <c r="B22" s="102" t="s">
        <v>280</v>
      </c>
      <c r="C22" s="108" t="s">
        <v>178</v>
      </c>
      <c r="D22" s="392">
        <v>0</v>
      </c>
      <c r="E22" s="107">
        <v>0</v>
      </c>
      <c r="F22" s="392">
        <v>0</v>
      </c>
      <c r="G22" s="423">
        <v>0</v>
      </c>
      <c r="H22" s="423">
        <v>0</v>
      </c>
      <c r="I22" s="423">
        <v>0</v>
      </c>
      <c r="J22" s="423">
        <v>0</v>
      </c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</row>
    <row r="23" spans="2:24" s="97" customFormat="1" ht="30" customHeight="1">
      <c r="B23" s="102" t="s">
        <v>72</v>
      </c>
      <c r="C23" s="108" t="s">
        <v>179</v>
      </c>
      <c r="D23" s="392">
        <v>0</v>
      </c>
      <c r="E23" s="107">
        <v>0</v>
      </c>
      <c r="F23" s="392">
        <v>0</v>
      </c>
      <c r="G23" s="423">
        <v>0</v>
      </c>
      <c r="H23" s="423">
        <v>0</v>
      </c>
      <c r="I23" s="423">
        <v>0</v>
      </c>
      <c r="J23" s="423">
        <v>0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</row>
    <row r="24" spans="2:24" s="97" customFormat="1" ht="30" customHeight="1">
      <c r="B24" s="102" t="s">
        <v>283</v>
      </c>
      <c r="C24" s="108" t="s">
        <v>91</v>
      </c>
      <c r="D24" s="392">
        <v>0</v>
      </c>
      <c r="E24" s="107">
        <v>0</v>
      </c>
      <c r="F24" s="392">
        <v>0</v>
      </c>
      <c r="G24" s="423">
        <v>0</v>
      </c>
      <c r="H24" s="423">
        <v>0</v>
      </c>
      <c r="I24" s="423">
        <v>0</v>
      </c>
      <c r="J24" s="423">
        <v>0</v>
      </c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</row>
    <row r="25" spans="2:24" s="97" customFormat="1" ht="30" customHeight="1">
      <c r="B25" s="102" t="s">
        <v>339</v>
      </c>
      <c r="C25" s="108" t="s">
        <v>92</v>
      </c>
      <c r="D25" s="392">
        <v>0</v>
      </c>
      <c r="E25" s="107">
        <v>0</v>
      </c>
      <c r="F25" s="392">
        <v>0</v>
      </c>
      <c r="G25" s="423">
        <v>0</v>
      </c>
      <c r="H25" s="423">
        <v>0</v>
      </c>
      <c r="I25" s="423">
        <v>0</v>
      </c>
      <c r="J25" s="423">
        <v>0</v>
      </c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</row>
    <row r="26" spans="2:24" s="97" customFormat="1" ht="30" customHeight="1">
      <c r="B26" s="102" t="s">
        <v>340</v>
      </c>
      <c r="C26" s="108" t="s">
        <v>93</v>
      </c>
      <c r="D26" s="394">
        <v>1234177</v>
      </c>
      <c r="E26" s="107">
        <v>1234177</v>
      </c>
      <c r="F26" s="394">
        <v>1234177</v>
      </c>
      <c r="G26" s="423">
        <v>308545</v>
      </c>
      <c r="H26" s="424">
        <v>617089</v>
      </c>
      <c r="I26" s="423">
        <v>925633</v>
      </c>
      <c r="J26" s="423">
        <v>1234177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</row>
    <row r="27" spans="2:24" s="97" customFormat="1" ht="30" customHeight="1">
      <c r="B27" s="102" t="s">
        <v>341</v>
      </c>
      <c r="C27" s="108" t="s">
        <v>94</v>
      </c>
      <c r="D27" s="392">
        <v>3</v>
      </c>
      <c r="E27" s="107">
        <v>3</v>
      </c>
      <c r="F27" s="392">
        <v>3</v>
      </c>
      <c r="G27" s="423">
        <v>3</v>
      </c>
      <c r="H27" s="423">
        <v>3</v>
      </c>
      <c r="I27" s="423">
        <v>3</v>
      </c>
      <c r="J27" s="423">
        <v>3</v>
      </c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</row>
    <row r="28" spans="2:24" s="97" customFormat="1" ht="30" customHeight="1">
      <c r="B28" s="102" t="s">
        <v>342</v>
      </c>
      <c r="C28" s="108" t="s">
        <v>114</v>
      </c>
      <c r="D28" s="392">
        <v>8000000</v>
      </c>
      <c r="E28" s="107">
        <v>7000000</v>
      </c>
      <c r="F28" s="392">
        <v>8000000</v>
      </c>
      <c r="G28" s="423">
        <v>2000000</v>
      </c>
      <c r="H28" s="424">
        <v>4000000</v>
      </c>
      <c r="I28" s="423">
        <v>6000000</v>
      </c>
      <c r="J28" s="423">
        <v>8000000</v>
      </c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spans="2:24" s="97" customFormat="1" ht="30" customHeight="1">
      <c r="B29" s="102" t="s">
        <v>343</v>
      </c>
      <c r="C29" s="108" t="s">
        <v>95</v>
      </c>
      <c r="D29" s="392">
        <v>100000</v>
      </c>
      <c r="E29" s="107">
        <v>62211</v>
      </c>
      <c r="F29" s="392">
        <v>100000</v>
      </c>
      <c r="G29" s="423">
        <v>20000</v>
      </c>
      <c r="H29" s="424">
        <v>50000</v>
      </c>
      <c r="I29" s="423">
        <v>75000</v>
      </c>
      <c r="J29" s="423">
        <v>100000</v>
      </c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</row>
    <row r="30" spans="2:24" s="97" customFormat="1" ht="30" customHeight="1">
      <c r="B30" s="102" t="s">
        <v>292</v>
      </c>
      <c r="C30" s="110" t="s">
        <v>96</v>
      </c>
      <c r="D30" s="392">
        <v>400000</v>
      </c>
      <c r="E30" s="107">
        <v>417398</v>
      </c>
      <c r="F30" s="392">
        <v>400000</v>
      </c>
      <c r="G30" s="423">
        <v>80000</v>
      </c>
      <c r="H30" s="424">
        <v>180000</v>
      </c>
      <c r="I30" s="423">
        <v>280000</v>
      </c>
      <c r="J30" s="423">
        <v>400000</v>
      </c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</row>
    <row r="31" spans="2:24" s="97" customFormat="1" ht="30" customHeight="1">
      <c r="B31" s="102" t="s">
        <v>294</v>
      </c>
      <c r="C31" s="108" t="s">
        <v>115</v>
      </c>
      <c r="D31" s="392">
        <v>2000000</v>
      </c>
      <c r="E31" s="107">
        <v>1038963</v>
      </c>
      <c r="F31" s="392">
        <v>2800000</v>
      </c>
      <c r="G31" s="423">
        <v>1380000</v>
      </c>
      <c r="H31" s="424">
        <v>1380000</v>
      </c>
      <c r="I31" s="423">
        <v>1656000</v>
      </c>
      <c r="J31" s="423">
        <v>2800000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</row>
    <row r="32" spans="2:24" s="97" customFormat="1" ht="30" customHeight="1">
      <c r="B32" s="102" t="s">
        <v>761</v>
      </c>
      <c r="C32" s="108" t="s">
        <v>116</v>
      </c>
      <c r="D32" s="392">
        <v>7</v>
      </c>
      <c r="E32" s="107">
        <v>4</v>
      </c>
      <c r="F32" s="392">
        <v>10</v>
      </c>
      <c r="G32" s="423">
        <v>5</v>
      </c>
      <c r="H32" s="424">
        <v>5</v>
      </c>
      <c r="I32" s="423">
        <v>6</v>
      </c>
      <c r="J32" s="423">
        <v>10</v>
      </c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</row>
    <row r="33" spans="2:24" s="97" customFormat="1" ht="30" customHeight="1">
      <c r="B33" s="102" t="s">
        <v>78</v>
      </c>
      <c r="C33" s="108" t="s">
        <v>117</v>
      </c>
      <c r="D33" s="392">
        <v>2600000</v>
      </c>
      <c r="E33" s="107">
        <v>2377243</v>
      </c>
      <c r="F33" s="392">
        <v>3200000</v>
      </c>
      <c r="G33" s="423">
        <v>1233000</v>
      </c>
      <c r="H33" s="424">
        <v>1847000</v>
      </c>
      <c r="I33" s="423">
        <v>2288000</v>
      </c>
      <c r="J33" s="423">
        <v>3200000</v>
      </c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</row>
    <row r="34" spans="2:24" s="97" customFormat="1" ht="30" customHeight="1">
      <c r="B34" s="102" t="s">
        <v>344</v>
      </c>
      <c r="C34" s="108" t="s">
        <v>116</v>
      </c>
      <c r="D34" s="392">
        <v>12</v>
      </c>
      <c r="E34" s="107">
        <v>12</v>
      </c>
      <c r="F34" s="392">
        <v>16</v>
      </c>
      <c r="G34" s="423">
        <v>6</v>
      </c>
      <c r="H34" s="424">
        <v>10</v>
      </c>
      <c r="I34" s="423">
        <v>12</v>
      </c>
      <c r="J34" s="423">
        <v>16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2:24" s="97" customFormat="1" ht="30" customHeight="1">
      <c r="B35" s="102" t="s">
        <v>345</v>
      </c>
      <c r="C35" s="108" t="s">
        <v>118</v>
      </c>
      <c r="D35" s="392">
        <v>0</v>
      </c>
      <c r="E35" s="107">
        <v>0</v>
      </c>
      <c r="F35" s="392">
        <v>0</v>
      </c>
      <c r="G35" s="423">
        <v>0</v>
      </c>
      <c r="H35" s="423">
        <v>0</v>
      </c>
      <c r="I35" s="423">
        <v>0</v>
      </c>
      <c r="J35" s="423">
        <v>0</v>
      </c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</row>
    <row r="36" spans="2:24" s="97" customFormat="1" ht="30" customHeight="1">
      <c r="B36" s="102" t="s">
        <v>299</v>
      </c>
      <c r="C36" s="108" t="s">
        <v>119</v>
      </c>
      <c r="D36" s="392">
        <v>1000000</v>
      </c>
      <c r="E36" s="107">
        <v>1000000</v>
      </c>
      <c r="F36" s="392">
        <v>1000000</v>
      </c>
      <c r="G36" s="423">
        <v>100000</v>
      </c>
      <c r="H36" s="424">
        <v>300000</v>
      </c>
      <c r="I36" s="423">
        <v>600000</v>
      </c>
      <c r="J36" s="423">
        <v>1000000</v>
      </c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</row>
    <row r="37" spans="2:24" s="97" customFormat="1" ht="30" customHeight="1">
      <c r="B37" s="102" t="s">
        <v>346</v>
      </c>
      <c r="C37" s="108" t="s">
        <v>120</v>
      </c>
      <c r="D37" s="392">
        <v>0</v>
      </c>
      <c r="E37" s="107">
        <v>0</v>
      </c>
      <c r="F37" s="392">
        <v>0</v>
      </c>
      <c r="G37" s="423">
        <v>0</v>
      </c>
      <c r="H37" s="423">
        <v>0</v>
      </c>
      <c r="I37" s="423">
        <v>0</v>
      </c>
      <c r="J37" s="423">
        <v>0</v>
      </c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</row>
    <row r="38" spans="2:24" s="97" customFormat="1" ht="30" customHeight="1">
      <c r="B38" s="102" t="s">
        <v>347</v>
      </c>
      <c r="C38" s="108" t="s">
        <v>121</v>
      </c>
      <c r="D38" s="392">
        <v>8000000</v>
      </c>
      <c r="E38" s="107">
        <v>8000000</v>
      </c>
      <c r="F38" s="392">
        <v>8000000</v>
      </c>
      <c r="G38" s="423">
        <v>1000000</v>
      </c>
      <c r="H38" s="424">
        <v>2000000</v>
      </c>
      <c r="I38" s="423">
        <v>5000000</v>
      </c>
      <c r="J38" s="423">
        <v>8000000</v>
      </c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</row>
    <row r="39" spans="2:24" s="97" customFormat="1" ht="15">
      <c r="B39" s="100"/>
      <c r="C39" s="111"/>
      <c r="D39" s="111"/>
      <c r="E39" s="111"/>
      <c r="F39" s="111"/>
      <c r="G39" s="111"/>
      <c r="H39" s="111"/>
      <c r="I39" s="111"/>
      <c r="J39" s="11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</row>
    <row r="40" spans="2:24" s="97" customFormat="1" ht="27" customHeight="1">
      <c r="B40" s="100"/>
      <c r="C40" s="525" t="s">
        <v>348</v>
      </c>
      <c r="D40" s="525"/>
      <c r="E40" s="525"/>
      <c r="F40" s="525"/>
      <c r="G40" s="100"/>
      <c r="H40" s="100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</row>
    <row r="41" spans="2:24" ht="15.75">
      <c r="B41" s="52"/>
      <c r="C41" s="19"/>
      <c r="D41" s="19"/>
      <c r="E41" s="19"/>
      <c r="F41" s="19"/>
      <c r="G41" s="19"/>
      <c r="H41" s="19"/>
      <c r="I41" s="19"/>
      <c r="J41" s="19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2:24" ht="15.75">
      <c r="B42" s="52"/>
      <c r="C42" s="19"/>
      <c r="D42" s="19"/>
      <c r="E42" s="19"/>
      <c r="F42" s="19"/>
      <c r="G42" s="19"/>
      <c r="H42" s="19"/>
      <c r="I42" s="19"/>
      <c r="J42" s="19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3:24" ht="24" customHeight="1">
      <c r="C43" s="54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2:24" ht="15.75">
      <c r="B44" s="52"/>
      <c r="C44" s="19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2:24" ht="15.75"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2:24" ht="15.75">
      <c r="B46" s="52"/>
      <c r="C46" s="53"/>
      <c r="D46" s="19"/>
      <c r="E46" s="19"/>
      <c r="F46" s="19"/>
      <c r="G46" s="19"/>
      <c r="H46" s="19"/>
      <c r="I46" s="19"/>
      <c r="J46" s="19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2:24" ht="15.75">
      <c r="B47" s="52"/>
      <c r="C47" s="53"/>
      <c r="D47" s="19"/>
      <c r="E47" s="19"/>
      <c r="F47" s="19"/>
      <c r="G47" s="19"/>
      <c r="H47" s="19"/>
      <c r="I47" s="19"/>
      <c r="J47" s="19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  <row r="48" spans="2:24" ht="15.75">
      <c r="B48" s="52"/>
      <c r="C48" s="19"/>
      <c r="D48" s="19"/>
      <c r="E48" s="19"/>
      <c r="F48" s="19"/>
      <c r="G48" s="19"/>
      <c r="H48" s="19"/>
      <c r="I48" s="19"/>
      <c r="J48" s="19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2:24" ht="15.75">
      <c r="B49" s="52"/>
      <c r="C49" s="19"/>
      <c r="D49" s="19"/>
      <c r="E49" s="19"/>
      <c r="F49" s="19"/>
      <c r="G49" s="19"/>
      <c r="H49" s="19"/>
      <c r="I49" s="19"/>
      <c r="J49" s="19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2:24" ht="15.75">
      <c r="B50" s="52"/>
      <c r="C50" s="19"/>
      <c r="D50" s="19"/>
      <c r="E50" s="19"/>
      <c r="F50" s="19"/>
      <c r="G50" s="19"/>
      <c r="H50" s="19"/>
      <c r="I50" s="19"/>
      <c r="J50" s="19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2:16" ht="15.75">
      <c r="B51" s="52"/>
      <c r="C51" s="19"/>
      <c r="D51" s="19"/>
      <c r="E51" s="19"/>
      <c r="F51" s="19"/>
      <c r="G51" s="19"/>
      <c r="H51" s="19"/>
      <c r="I51" s="19"/>
      <c r="J51" s="19"/>
      <c r="K51" s="53"/>
      <c r="L51" s="53"/>
      <c r="M51" s="53"/>
      <c r="N51" s="53"/>
      <c r="O51" s="53"/>
      <c r="P51" s="53"/>
    </row>
    <row r="52" spans="2:16" ht="15.75">
      <c r="B52" s="52"/>
      <c r="C52" s="19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2:16" ht="15.75">
      <c r="B53" s="52"/>
      <c r="C53" s="19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2:16" ht="15.75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2:16" ht="15.75">
      <c r="B55" s="52"/>
      <c r="C55" s="53"/>
      <c r="D55" s="19"/>
      <c r="E55" s="19"/>
      <c r="F55" s="19"/>
      <c r="G55" s="19"/>
      <c r="H55" s="19"/>
      <c r="I55" s="19"/>
      <c r="J55" s="19"/>
      <c r="K55" s="53"/>
      <c r="L55" s="53"/>
      <c r="M55" s="53"/>
      <c r="N55" s="53"/>
      <c r="O55" s="53"/>
      <c r="P55" s="53"/>
    </row>
    <row r="56" spans="2:16" ht="15.75">
      <c r="B56" s="52"/>
      <c r="C56" s="53"/>
      <c r="D56" s="19"/>
      <c r="E56" s="19"/>
      <c r="F56" s="19"/>
      <c r="G56" s="19"/>
      <c r="H56" s="19"/>
      <c r="I56" s="19"/>
      <c r="J56" s="19"/>
      <c r="K56" s="53"/>
      <c r="L56" s="53"/>
      <c r="M56" s="53"/>
      <c r="N56" s="53"/>
      <c r="O56" s="53"/>
      <c r="P56" s="53"/>
    </row>
    <row r="57" spans="2:16" ht="15.75">
      <c r="B57" s="52"/>
      <c r="C57" s="19"/>
      <c r="D57" s="19"/>
      <c r="E57" s="19"/>
      <c r="F57" s="19"/>
      <c r="G57" s="19"/>
      <c r="H57" s="19"/>
      <c r="I57" s="19"/>
      <c r="J57" s="19"/>
      <c r="K57" s="53"/>
      <c r="L57" s="53"/>
      <c r="M57" s="53"/>
      <c r="N57" s="53"/>
      <c r="O57" s="53"/>
      <c r="P57" s="53"/>
    </row>
    <row r="58" spans="2:16" ht="15.75">
      <c r="B58" s="52"/>
      <c r="C58" s="19"/>
      <c r="D58" s="19"/>
      <c r="E58" s="19"/>
      <c r="F58" s="19"/>
      <c r="G58" s="19"/>
      <c r="H58" s="19"/>
      <c r="I58" s="19"/>
      <c r="J58" s="19"/>
      <c r="K58" s="53"/>
      <c r="L58" s="53"/>
      <c r="M58" s="53"/>
      <c r="N58" s="53"/>
      <c r="O58" s="53"/>
      <c r="P58" s="53"/>
    </row>
    <row r="59" spans="2:16" ht="15.75">
      <c r="B59" s="52"/>
      <c r="C59" s="19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2:16" ht="15.75">
      <c r="B60" s="52"/>
      <c r="C60" s="19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2:16" ht="15.7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2:16" ht="15.7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2:16" ht="15.7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2:16" ht="15.7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2:16" ht="15.7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2:16" ht="15.7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6" ht="15.7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6" ht="15.7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2:16" ht="15.7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2:16" ht="15.7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2:16" ht="15.7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2:16" ht="15.7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2:16" ht="15.7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2:16" ht="15.7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2:16" ht="15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2:16" ht="15.7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2:16" ht="15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2:16" ht="15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2:16" ht="15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2:16" ht="15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2:16" ht="15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2:16" ht="15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2:16" ht="15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2:16" ht="15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2:16" ht="15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2:16" ht="15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  <row r="87" spans="2:16" ht="15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2:16" ht="15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2:16" ht="15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</row>
    <row r="90" spans="2:16" ht="15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2:16" ht="15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2:16" ht="15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2:16" ht="15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2:16" ht="15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2:16" ht="15.75">
      <c r="B95" s="53"/>
      <c r="C95" s="53"/>
      <c r="K95" s="53"/>
      <c r="L95" s="53"/>
      <c r="M95" s="53"/>
      <c r="N95" s="53"/>
      <c r="O95" s="53"/>
      <c r="P95" s="53"/>
    </row>
    <row r="96" spans="2:16" ht="15.75">
      <c r="B96" s="53"/>
      <c r="C96" s="53"/>
      <c r="K96" s="53"/>
      <c r="L96" s="53"/>
      <c r="M96" s="53"/>
      <c r="N96" s="53"/>
      <c r="O96" s="53"/>
      <c r="P96" s="53"/>
    </row>
  </sheetData>
  <sheetProtection/>
  <mergeCells count="21">
    <mergeCell ref="Q6:Q7"/>
    <mergeCell ref="S6:S7"/>
    <mergeCell ref="R6:R7"/>
    <mergeCell ref="M6:M7"/>
    <mergeCell ref="P6:P7"/>
    <mergeCell ref="B4:H4"/>
    <mergeCell ref="B6:B7"/>
    <mergeCell ref="C6:C7"/>
    <mergeCell ref="D6:D7"/>
    <mergeCell ref="E6:E7"/>
    <mergeCell ref="T6:T7"/>
    <mergeCell ref="I6:I7"/>
    <mergeCell ref="J6:J7"/>
    <mergeCell ref="K6:K7"/>
    <mergeCell ref="L6:L7"/>
    <mergeCell ref="N6:N7"/>
    <mergeCell ref="C40:F40"/>
    <mergeCell ref="F6:F7"/>
    <mergeCell ref="G6:G7"/>
    <mergeCell ref="O6:O7"/>
    <mergeCell ref="H6:H7"/>
  </mergeCells>
  <printOptions/>
  <pageMargins left="0.7" right="0.7" top="0.75" bottom="0.75" header="0.3" footer="0.3"/>
  <pageSetup horizontalDpi="600" verticalDpi="600" orientation="portrait" scale="34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34"/>
  <sheetViews>
    <sheetView zoomScale="75" zoomScaleNormal="75" zoomScalePageLayoutView="0" workbookViewId="0" topLeftCell="A1">
      <selection activeCell="C2" sqref="C2:J34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2" spans="3:10" ht="12.75">
      <c r="C2" s="235"/>
      <c r="D2" s="235"/>
      <c r="E2" s="235"/>
      <c r="F2" s="235"/>
      <c r="G2" s="235"/>
      <c r="H2" s="235"/>
      <c r="I2" s="235"/>
      <c r="J2" s="235"/>
    </row>
    <row r="3" spans="3:10" ht="12.75">
      <c r="C3" s="235"/>
      <c r="D3" s="235"/>
      <c r="E3" s="235"/>
      <c r="F3" s="235"/>
      <c r="G3" s="235"/>
      <c r="H3" s="235"/>
      <c r="I3" s="49" t="s">
        <v>151</v>
      </c>
      <c r="J3" s="235"/>
    </row>
    <row r="4" spans="3:10" ht="12.75">
      <c r="C4" s="235"/>
      <c r="D4" s="235"/>
      <c r="E4" s="235"/>
      <c r="F4" s="235"/>
      <c r="G4" s="235"/>
      <c r="H4" s="235"/>
      <c r="I4" s="235"/>
      <c r="J4" s="235"/>
    </row>
    <row r="5" spans="3:9" s="42" customFormat="1" ht="18">
      <c r="C5" s="532" t="s">
        <v>123</v>
      </c>
      <c r="D5" s="532"/>
      <c r="E5" s="532"/>
      <c r="F5" s="532"/>
      <c r="G5" s="532"/>
      <c r="H5" s="532"/>
      <c r="I5" s="532"/>
    </row>
    <row r="6" spans="3:6" s="42" customFormat="1" ht="18">
      <c r="C6" s="112"/>
      <c r="D6" s="112"/>
      <c r="E6" s="112"/>
      <c r="F6" s="112"/>
    </row>
    <row r="7" spans="3:9" s="42" customFormat="1" ht="21" customHeight="1">
      <c r="C7" s="529" t="s">
        <v>107</v>
      </c>
      <c r="D7" s="529" t="s">
        <v>122</v>
      </c>
      <c r="E7" s="526" t="s">
        <v>109</v>
      </c>
      <c r="F7" s="536"/>
      <c r="G7" s="529" t="s">
        <v>107</v>
      </c>
      <c r="H7" s="529" t="s">
        <v>122</v>
      </c>
      <c r="I7" s="526" t="s">
        <v>109</v>
      </c>
    </row>
    <row r="8" spans="3:16" s="42" customFormat="1" ht="25.5" customHeight="1">
      <c r="C8" s="529"/>
      <c r="D8" s="529"/>
      <c r="E8" s="526"/>
      <c r="F8" s="537"/>
      <c r="G8" s="529"/>
      <c r="H8" s="529"/>
      <c r="I8" s="526"/>
      <c r="J8" s="530"/>
      <c r="K8" s="531"/>
      <c r="L8" s="530"/>
      <c r="M8" s="531"/>
      <c r="N8" s="530"/>
      <c r="O8" s="530"/>
      <c r="P8" s="530"/>
    </row>
    <row r="9" spans="3:16" s="42" customFormat="1" ht="30" customHeight="1">
      <c r="C9" s="113"/>
      <c r="D9" s="113" t="s">
        <v>728</v>
      </c>
      <c r="E9" s="99">
        <v>189</v>
      </c>
      <c r="F9" s="114"/>
      <c r="G9" s="113"/>
      <c r="H9" s="113" t="s">
        <v>814</v>
      </c>
      <c r="I9" s="99">
        <v>183</v>
      </c>
      <c r="J9" s="530"/>
      <c r="K9" s="531"/>
      <c r="L9" s="530"/>
      <c r="M9" s="531"/>
      <c r="N9" s="530"/>
      <c r="O9" s="530"/>
      <c r="P9" s="530"/>
    </row>
    <row r="10" spans="3:16" s="67" customFormat="1" ht="30" customHeight="1">
      <c r="C10" s="115" t="s">
        <v>155</v>
      </c>
      <c r="D10" s="116" t="s">
        <v>809</v>
      </c>
      <c r="E10" s="408">
        <v>6</v>
      </c>
      <c r="F10" s="117"/>
      <c r="G10" s="115" t="s">
        <v>155</v>
      </c>
      <c r="H10" s="116" t="s">
        <v>815</v>
      </c>
      <c r="I10" s="370">
        <v>7</v>
      </c>
      <c r="J10" s="531"/>
      <c r="K10" s="531"/>
      <c r="L10" s="530"/>
      <c r="M10" s="531"/>
      <c r="N10" s="530"/>
      <c r="O10" s="530"/>
      <c r="P10" s="530"/>
    </row>
    <row r="11" spans="3:16" s="42" customFormat="1" ht="30" customHeight="1">
      <c r="C11" s="115" t="s">
        <v>156</v>
      </c>
      <c r="D11" s="118" t="s">
        <v>852</v>
      </c>
      <c r="E11" s="368"/>
      <c r="F11" s="120"/>
      <c r="G11" s="115" t="s">
        <v>156</v>
      </c>
      <c r="H11" s="412" t="s">
        <v>853</v>
      </c>
      <c r="I11" s="368"/>
      <c r="J11" s="62"/>
      <c r="K11" s="62"/>
      <c r="L11" s="62"/>
      <c r="M11" s="62"/>
      <c r="N11" s="62"/>
      <c r="O11" s="62"/>
      <c r="P11" s="62"/>
    </row>
    <row r="12" spans="3:16" s="42" customFormat="1" ht="30" customHeight="1">
      <c r="C12" s="115" t="s">
        <v>157</v>
      </c>
      <c r="D12" s="118"/>
      <c r="E12" s="368"/>
      <c r="F12" s="120"/>
      <c r="G12" s="115" t="s">
        <v>157</v>
      </c>
      <c r="H12" s="118"/>
      <c r="I12" s="368"/>
      <c r="J12" s="62"/>
      <c r="K12" s="62"/>
      <c r="L12" s="62"/>
      <c r="M12" s="62"/>
      <c r="N12" s="62"/>
      <c r="O12" s="62"/>
      <c r="P12" s="62"/>
    </row>
    <row r="13" spans="3:16" s="42" customFormat="1" ht="30" customHeight="1">
      <c r="C13" s="115" t="s">
        <v>158</v>
      </c>
      <c r="D13" s="118"/>
      <c r="E13" s="368"/>
      <c r="F13" s="120"/>
      <c r="G13" s="115" t="s">
        <v>158</v>
      </c>
      <c r="H13" s="118"/>
      <c r="I13" s="119"/>
      <c r="J13" s="62"/>
      <c r="K13" s="62"/>
      <c r="L13" s="62"/>
      <c r="M13" s="62"/>
      <c r="N13" s="62"/>
      <c r="O13" s="62"/>
      <c r="P13" s="62"/>
    </row>
    <row r="14" spans="3:16" s="42" customFormat="1" ht="30" customHeight="1">
      <c r="C14" s="115" t="s">
        <v>159</v>
      </c>
      <c r="D14" s="118"/>
      <c r="E14" s="368"/>
      <c r="F14" s="120"/>
      <c r="G14" s="115" t="s">
        <v>159</v>
      </c>
      <c r="H14" s="118"/>
      <c r="I14" s="119"/>
      <c r="J14" s="62"/>
      <c r="K14" s="62"/>
      <c r="L14" s="62"/>
      <c r="M14" s="62"/>
      <c r="N14" s="62"/>
      <c r="O14" s="62"/>
      <c r="P14" s="62"/>
    </row>
    <row r="15" spans="3:16" s="123" customFormat="1" ht="30" customHeight="1">
      <c r="C15" s="121" t="s">
        <v>160</v>
      </c>
      <c r="D15" s="116" t="s">
        <v>810</v>
      </c>
      <c r="E15" s="367" t="s">
        <v>854</v>
      </c>
      <c r="F15" s="122"/>
      <c r="G15" s="121" t="s">
        <v>160</v>
      </c>
      <c r="H15" s="116" t="s">
        <v>816</v>
      </c>
      <c r="I15" s="371" t="s">
        <v>854</v>
      </c>
      <c r="J15" s="34"/>
      <c r="K15" s="34"/>
      <c r="L15" s="34"/>
      <c r="M15" s="34"/>
      <c r="N15" s="34"/>
      <c r="O15" s="34"/>
      <c r="P15" s="34"/>
    </row>
    <row r="16" spans="3:16" s="42" customFormat="1" ht="30" customHeight="1">
      <c r="C16" s="115" t="s">
        <v>161</v>
      </c>
      <c r="D16" s="118"/>
      <c r="E16" s="368"/>
      <c r="F16" s="120"/>
      <c r="G16" s="115" t="s">
        <v>161</v>
      </c>
      <c r="H16" s="118"/>
      <c r="I16" s="368"/>
      <c r="J16" s="62"/>
      <c r="K16" s="62"/>
      <c r="L16" s="62"/>
      <c r="M16" s="62"/>
      <c r="N16" s="62"/>
      <c r="O16" s="62"/>
      <c r="P16" s="62"/>
    </row>
    <row r="17" spans="3:16" s="42" customFormat="1" ht="30" customHeight="1">
      <c r="C17" s="115" t="s">
        <v>162</v>
      </c>
      <c r="D17" s="118"/>
      <c r="E17" s="368"/>
      <c r="F17" s="120"/>
      <c r="G17" s="115" t="s">
        <v>162</v>
      </c>
      <c r="H17" s="118"/>
      <c r="I17" s="119"/>
      <c r="J17" s="62"/>
      <c r="K17" s="62"/>
      <c r="L17" s="62"/>
      <c r="M17" s="62"/>
      <c r="N17" s="62"/>
      <c r="O17" s="62"/>
      <c r="P17" s="62"/>
    </row>
    <row r="18" spans="3:16" s="42" customFormat="1" ht="30" customHeight="1">
      <c r="C18" s="113"/>
      <c r="D18" s="113" t="s">
        <v>811</v>
      </c>
      <c r="E18" s="124">
        <v>183</v>
      </c>
      <c r="F18" s="535"/>
      <c r="G18" s="125"/>
      <c r="H18" s="113" t="s">
        <v>817</v>
      </c>
      <c r="I18" s="99">
        <v>182</v>
      </c>
      <c r="J18" s="62"/>
      <c r="K18" s="62"/>
      <c r="L18" s="62"/>
      <c r="M18" s="62"/>
      <c r="N18" s="62"/>
      <c r="O18" s="62"/>
      <c r="P18" s="62"/>
    </row>
    <row r="19" spans="3:16" s="42" customFormat="1" ht="15" customHeight="1">
      <c r="C19" s="126"/>
      <c r="D19" s="126"/>
      <c r="E19" s="126"/>
      <c r="F19" s="535"/>
      <c r="G19" s="127"/>
      <c r="H19" s="127"/>
      <c r="I19" s="127"/>
      <c r="J19" s="62"/>
      <c r="K19" s="62"/>
      <c r="L19" s="62"/>
      <c r="M19" s="62"/>
      <c r="N19" s="62"/>
      <c r="O19" s="62"/>
      <c r="P19" s="62"/>
    </row>
    <row r="20" spans="3:16" s="42" customFormat="1" ht="15" customHeight="1">
      <c r="C20" s="529" t="s">
        <v>107</v>
      </c>
      <c r="D20" s="529" t="s">
        <v>122</v>
      </c>
      <c r="E20" s="533" t="s">
        <v>109</v>
      </c>
      <c r="F20" s="535"/>
      <c r="G20" s="534" t="s">
        <v>107</v>
      </c>
      <c r="H20" s="529" t="s">
        <v>122</v>
      </c>
      <c r="I20" s="526" t="s">
        <v>109</v>
      </c>
      <c r="J20" s="62"/>
      <c r="K20" s="62"/>
      <c r="L20" s="62"/>
      <c r="M20" s="62"/>
      <c r="N20" s="62"/>
      <c r="O20" s="62"/>
      <c r="P20" s="62"/>
    </row>
    <row r="21" spans="3:16" s="42" customFormat="1" ht="15" customHeight="1">
      <c r="C21" s="529"/>
      <c r="D21" s="529"/>
      <c r="E21" s="533"/>
      <c r="F21" s="535"/>
      <c r="G21" s="534"/>
      <c r="H21" s="529"/>
      <c r="I21" s="526"/>
      <c r="J21" s="62"/>
      <c r="K21" s="62"/>
      <c r="L21" s="62"/>
      <c r="M21" s="62"/>
      <c r="N21" s="62"/>
      <c r="O21" s="62"/>
      <c r="P21" s="62"/>
    </row>
    <row r="22" spans="3:9" s="68" customFormat="1" ht="30" customHeight="1">
      <c r="C22" s="113"/>
      <c r="D22" s="113" t="s">
        <v>811</v>
      </c>
      <c r="E22" s="99">
        <v>183</v>
      </c>
      <c r="F22" s="114"/>
      <c r="G22" s="113"/>
      <c r="H22" s="113" t="s">
        <v>817</v>
      </c>
      <c r="I22" s="99">
        <v>182</v>
      </c>
    </row>
    <row r="23" spans="3:9" s="68" customFormat="1" ht="30" customHeight="1">
      <c r="C23" s="115" t="s">
        <v>155</v>
      </c>
      <c r="D23" s="116" t="s">
        <v>812</v>
      </c>
      <c r="E23" s="369">
        <v>6</v>
      </c>
      <c r="F23" s="120"/>
      <c r="G23" s="115" t="s">
        <v>155</v>
      </c>
      <c r="H23" s="116" t="s">
        <v>818</v>
      </c>
      <c r="I23" s="369">
        <v>9</v>
      </c>
    </row>
    <row r="24" spans="3:9" s="68" customFormat="1" ht="30" customHeight="1">
      <c r="C24" s="115" t="s">
        <v>156</v>
      </c>
      <c r="D24" s="118" t="s">
        <v>852</v>
      </c>
      <c r="E24" s="368"/>
      <c r="F24" s="120"/>
      <c r="G24" s="115" t="s">
        <v>156</v>
      </c>
      <c r="H24" s="412" t="s">
        <v>855</v>
      </c>
      <c r="I24" s="368"/>
    </row>
    <row r="25" spans="3:9" s="68" customFormat="1" ht="30" customHeight="1">
      <c r="C25" s="115" t="s">
        <v>157</v>
      </c>
      <c r="D25" s="118"/>
      <c r="E25" s="368"/>
      <c r="F25" s="120"/>
      <c r="G25" s="115" t="s">
        <v>157</v>
      </c>
      <c r="H25" s="118"/>
      <c r="I25" s="119"/>
    </row>
    <row r="26" spans="3:9" s="68" customFormat="1" ht="30" customHeight="1">
      <c r="C26" s="115" t="s">
        <v>158</v>
      </c>
      <c r="D26" s="118"/>
      <c r="E26" s="119"/>
      <c r="F26" s="120"/>
      <c r="G26" s="115" t="s">
        <v>158</v>
      </c>
      <c r="H26" s="118"/>
      <c r="I26" s="119"/>
    </row>
    <row r="27" spans="3:9" s="68" customFormat="1" ht="30" customHeight="1">
      <c r="C27" s="115" t="s">
        <v>159</v>
      </c>
      <c r="D27" s="118"/>
      <c r="E27" s="119"/>
      <c r="F27" s="120"/>
      <c r="G27" s="115" t="s">
        <v>159</v>
      </c>
      <c r="H27" s="118"/>
      <c r="I27" s="119"/>
    </row>
    <row r="28" spans="3:9" s="68" customFormat="1" ht="30" customHeight="1">
      <c r="C28" s="121" t="s">
        <v>160</v>
      </c>
      <c r="D28" s="116" t="s">
        <v>813</v>
      </c>
      <c r="E28" s="367" t="s">
        <v>854</v>
      </c>
      <c r="F28" s="122"/>
      <c r="G28" s="121" t="s">
        <v>160</v>
      </c>
      <c r="H28" s="116" t="s">
        <v>819</v>
      </c>
      <c r="I28" s="367" t="s">
        <v>854</v>
      </c>
    </row>
    <row r="29" spans="3:9" s="68" customFormat="1" ht="30" customHeight="1">
      <c r="C29" s="115" t="s">
        <v>161</v>
      </c>
      <c r="D29" s="118"/>
      <c r="E29" s="368"/>
      <c r="F29" s="120"/>
      <c r="G29" s="115" t="s">
        <v>161</v>
      </c>
      <c r="H29" s="118"/>
      <c r="I29" s="368"/>
    </row>
    <row r="30" spans="3:9" s="68" customFormat="1" ht="30" customHeight="1">
      <c r="C30" s="115" t="s">
        <v>162</v>
      </c>
      <c r="D30" s="118"/>
      <c r="E30" s="119"/>
      <c r="F30" s="120"/>
      <c r="G30" s="115" t="s">
        <v>162</v>
      </c>
      <c r="H30" s="118"/>
      <c r="I30" s="119"/>
    </row>
    <row r="31" spans="3:9" s="68" customFormat="1" ht="30" customHeight="1">
      <c r="C31" s="113"/>
      <c r="D31" s="113" t="s">
        <v>814</v>
      </c>
      <c r="E31" s="99">
        <v>183</v>
      </c>
      <c r="F31" s="114"/>
      <c r="G31" s="113"/>
      <c r="H31" s="113" t="s">
        <v>820</v>
      </c>
      <c r="I31" s="99">
        <v>180</v>
      </c>
    </row>
    <row r="32" s="68" customFormat="1" ht="12.75"/>
    <row r="33" spans="3:10" ht="12.75">
      <c r="C33" s="235"/>
      <c r="D33" s="235"/>
      <c r="E33" s="235"/>
      <c r="F33" s="235"/>
      <c r="G33" s="235"/>
      <c r="H33" s="235"/>
      <c r="I33" s="235"/>
      <c r="J33" s="235"/>
    </row>
    <row r="34" spans="3:10" ht="12.75">
      <c r="C34" s="235"/>
      <c r="D34" s="235"/>
      <c r="E34" s="235"/>
      <c r="F34" s="235"/>
      <c r="G34" s="235"/>
      <c r="H34" s="235"/>
      <c r="I34" s="235"/>
      <c r="J34" s="235"/>
    </row>
  </sheetData>
  <sheetProtection/>
  <mergeCells count="22">
    <mergeCell ref="C5:I5"/>
    <mergeCell ref="C20:C21"/>
    <mergeCell ref="D20:D21"/>
    <mergeCell ref="E20:E21"/>
    <mergeCell ref="G20:G21"/>
    <mergeCell ref="C7:C8"/>
    <mergeCell ref="D7:D8"/>
    <mergeCell ref="E7:E8"/>
    <mergeCell ref="F18:F21"/>
    <mergeCell ref="F7:F8"/>
    <mergeCell ref="G7:G8"/>
    <mergeCell ref="H7:H8"/>
    <mergeCell ref="I7:I8"/>
    <mergeCell ref="K8:K10"/>
    <mergeCell ref="N8:N10"/>
    <mergeCell ref="J8:J10"/>
    <mergeCell ref="H20:H21"/>
    <mergeCell ref="I20:I21"/>
    <mergeCell ref="L8:L10"/>
    <mergeCell ref="M8:M10"/>
    <mergeCell ref="O8:O10"/>
    <mergeCell ref="P8:P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JKP OBRENOVAC</cp:lastModifiedBy>
  <cp:lastPrinted>2016-12-15T11:42:23Z</cp:lastPrinted>
  <dcterms:created xsi:type="dcterms:W3CDTF">2013-03-07T07:52:21Z</dcterms:created>
  <dcterms:modified xsi:type="dcterms:W3CDTF">2016-12-19T09:35:07Z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