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200" windowHeight="10995" tabRatio="905" activeTab="6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Готовина!$A$2:$G$39</definedName>
    <definedName name="_xlnm.Print_Area" localSheetId="4">'Динамика запослених'!$B$1:$L$31</definedName>
    <definedName name="_xlnm.Print_Area" localSheetId="8">'Добит '!$A$1:$M$58</definedName>
    <definedName name="_xlnm.Print_Area" localSheetId="2">'Извештај о новчаним токовима'!$A$1:$H$69</definedName>
    <definedName name="_xlnm.Print_Area" localSheetId="12">'Пот, обавезе и суд. спорови'!$B$1:$F$101</definedName>
    <definedName name="_xlnm.Print_Area" localSheetId="6">'Приходи из буџета'!$B$1:$I$34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/>
</workbook>
</file>

<file path=xl/calcChain.xml><?xml version="1.0" encoding="utf-8"?>
<calcChain xmlns="http://schemas.openxmlformats.org/spreadsheetml/2006/main">
  <c r="F96" i="31"/>
  <c r="G27" i="14" l="1"/>
  <c r="H25" i="23" l="1"/>
  <c r="H18"/>
  <c r="I33" i="30"/>
  <c r="J33" l="1"/>
  <c r="J22"/>
  <c r="J17"/>
  <c r="J12"/>
  <c r="I17"/>
  <c r="I11" i="10"/>
  <c r="G30" i="20"/>
  <c r="F30"/>
  <c r="G18" i="14"/>
  <c r="C20" i="31" l="1"/>
  <c r="C10"/>
  <c r="C41" i="21"/>
  <c r="F50" i="31"/>
  <c r="D13" i="19"/>
  <c r="H37" i="22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G8"/>
  <c r="H8" s="1"/>
  <c r="F8"/>
  <c r="H7"/>
  <c r="F6"/>
  <c r="H6" s="1"/>
  <c r="E8"/>
  <c r="E6"/>
  <c r="E13" i="20"/>
  <c r="F13"/>
  <c r="G13"/>
  <c r="H13"/>
  <c r="E30"/>
  <c r="I22" i="30"/>
  <c r="I12"/>
  <c r="I9" i="29" l="1"/>
  <c r="I12"/>
  <c r="I11"/>
  <c r="I10" l="1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6" i="10"/>
  <c r="I15"/>
  <c r="I14"/>
  <c r="I13"/>
  <c r="I12"/>
  <c r="I10"/>
  <c r="H65" i="28" l="1"/>
  <c r="H66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69"/>
  <c r="H68"/>
  <c r="H67"/>
  <c r="I143" i="27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<sst xmlns="http://schemas.openxmlformats.org/spreadsheetml/2006/main" count="1078" uniqueCount="864">
  <si>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</si>
  <si>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</si>
  <si>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</si>
  <si>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</si>
  <si>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</si>
  <si>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</si>
  <si>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</si>
  <si>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</si>
  <si>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</si>
  <si>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</si>
  <si>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</si>
  <si>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</si>
  <si>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</si>
  <si>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</si>
  <si>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</si>
  <si>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</si>
  <si>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</si>
  <si>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</si>
  <si>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</si>
  <si>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</si>
  <si>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</si>
  <si>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</si>
  <si>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</si>
  <si>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</si>
  <si>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</si>
  <si>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</si>
  <si>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</si>
  <si>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</si>
  <si>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</si>
  <si>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</si>
  <si>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</si>
  <si>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</si>
  <si>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</si>
  <si>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</si>
  <si>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</si>
  <si>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</si>
  <si>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</si>
  <si>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</si>
  <si>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</si>
  <si>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</si>
  <si>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</si>
  <si>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</si>
  <si>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</si>
  <si>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</si>
  <si>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</si>
  <si>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</si>
  <si>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</si>
  <si>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</si>
  <si>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</si>
  <si>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</si>
  <si>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</si>
  <si>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</si>
  <si>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</si>
  <si>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</si>
  <si>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</si>
  <si>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</si>
  <si>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</si>
  <si>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</si>
  <si>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</si>
  <si>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</si>
  <si>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</si>
  <si>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</si>
  <si>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</si>
  <si>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</si>
  <si>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</si>
  <si>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</si>
  <si>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</si>
  <si>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</si>
  <si>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</si>
  <si>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</si>
  <si>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</si>
  <si>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</si>
  <si>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</si>
  <si>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</si>
  <si>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</si>
  <si>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</si>
  <si>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</si>
  <si>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</si>
  <si>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</si>
  <si>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</si>
  <si>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</si>
  <si>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</si>
  <si>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</si>
  <si>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</si>
  <si>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</si>
  <si>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</si>
  <si>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</si>
  <si>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</si>
  <si>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</si>
  <si>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</si>
  <si>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</si>
  <si>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</si>
  <si>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</si>
  <si>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</si>
  <si>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</si>
  <si>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</si>
  <si>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</si>
  <si>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</si>
  <si>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</si>
  <si>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</si>
  <si>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</si>
  <si>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</si>
  <si>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</si>
  <si>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</si>
  <si>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</si>
  <si>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</si>
  <si>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</si>
  <si>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</si>
  <si>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</si>
  <si>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</si>
  <si>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</si>
  <si>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</si>
  <si>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</si>
  <si>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</si>
  <si>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</si>
  <si>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</si>
  <si>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</si>
  <si>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</si>
  <si>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</si>
  <si>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</si>
  <si>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</si>
  <si>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</si>
  <si>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</si>
  <si>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</si>
  <si>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</si>
  <si>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</si>
  <si>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</si>
  <si>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</si>
  <si>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</si>
  <si>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</si>
  <si>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</si>
  <si>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</si>
  <si>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</si>
  <si>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</si>
  <si>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</si>
  <si>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</si>
  <si>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</si>
  <si>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</si>
  <si>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</si>
  <si>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</si>
  <si>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</si>
  <si>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</si>
  <si>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</si>
  <si>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</si>
  <si>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</si>
  <si>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</si>
  <si>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</si>
  <si>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</si>
  <si>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</si>
  <si>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</si>
  <si>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</si>
  <si>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</si>
  <si>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</si>
  <si>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</si>
  <si>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</si>
  <si>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</si>
  <si>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</si>
  <si>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</si>
  <si>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</si>
  <si>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</si>
  <si>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</si>
  <si>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</si>
  <si>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</si>
  <si>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</si>
  <si>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</si>
  <si>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</si>
  <si>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</si>
  <si>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</si>
  <si>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</si>
  <si>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</si>
  <si>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</si>
  <si>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</si>
  <si>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</si>
  <si>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</si>
  <si>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</si>
  <si>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</si>
  <si>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</si>
  <si>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</si>
  <si>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</si>
  <si>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</si>
  <si>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</si>
  <si>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</si>
  <si>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</si>
  <si>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</si>
  <si>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</si>
  <si>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</si>
  <si>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</si>
  <si>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</si>
  <si>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</si>
  <si>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</si>
  <si>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</si>
  <si>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</si>
  <si>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</si>
  <si>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</si>
  <si>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</si>
  <si>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</si>
  <si>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</si>
  <si>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</si>
  <si>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</si>
  <si>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</si>
  <si>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</si>
  <si>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</si>
  <si>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</si>
  <si>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</si>
  <si>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</si>
  <si>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</si>
  <si>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</si>
  <si>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</si>
  <si>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</si>
  <si>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</si>
  <si>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</si>
  <si>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</si>
  <si>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</si>
  <si>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</si>
  <si>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</si>
  <si>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</si>
  <si>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</si>
  <si>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</si>
  <si>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</si>
  <si>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</si>
  <si>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</si>
  <si>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</si>
  <si>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</si>
  <si>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</si>
  <si>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</si>
  <si>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</si>
  <si>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</si>
  <si>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</si>
  <si>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</si>
  <si>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</si>
  <si>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</si>
  <si>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</si>
  <si>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</si>
  <si>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</si>
  <si>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</si>
  <si>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</si>
  <si>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</si>
  <si>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</si>
  <si>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</si>
  <si>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</si>
  <si>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</si>
  <si>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</si>
  <si>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</si>
  <si>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</si>
  <si>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</si>
  <si>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</si>
  <si>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</si>
  <si>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</si>
  <si>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</si>
  <si>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</si>
  <si>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</si>
  <si>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</si>
  <si>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</si>
  <si>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</si>
  <si>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</si>
  <si>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</si>
  <si>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</si>
  <si>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</si>
  <si>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</si>
  <si>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</si>
  <si>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</si>
  <si>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</si>
  <si>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</si>
  <si>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</si>
  <si>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</si>
  <si>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</si>
  <si>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</si>
  <si>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</si>
  <si>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</si>
  <si>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</si>
  <si>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</si>
  <si>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 xml:space="preserve"> од 3 месеца до 12 месеци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</si>
  <si>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</si>
  <si>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</si>
  <si>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</si>
  <si>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</si>
  <si>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</si>
  <si>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</si>
  <si>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</si>
  <si>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</si>
  <si>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</si>
  <si>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</si>
  <si>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</si>
  <si>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</si>
  <si>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</si>
  <si>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</si>
  <si>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</si>
  <si>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</si>
  <si>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</si>
  <si>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</si>
  <si>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</si>
  <si>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</si>
  <si>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</si>
  <si>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</si>
  <si>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</si>
  <si>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</si>
  <si>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</si>
  <si>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</si>
  <si>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</si>
  <si>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</si>
  <si>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</si>
  <si>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</si>
  <si>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</si>
  <si>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</si>
  <si>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</si>
  <si>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</si>
  <si>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</si>
  <si>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</si>
  <si>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</si>
  <si>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</si>
  <si>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</si>
  <si>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</si>
  <si>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</si>
  <si>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</si>
  <si>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</si>
  <si>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</si>
  <si>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</si>
  <si>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</si>
  <si>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</si>
  <si>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</si>
  <si>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</si>
  <si>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</si>
  <si>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</si>
  <si>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</si>
  <si>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</si>
  <si>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</si>
  <si>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</si>
  <si>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</si>
  <si>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</si>
  <si>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</si>
  <si>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</si>
  <si>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</si>
  <si>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</si>
  <si>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</si>
  <si>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</si>
  <si>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</si>
  <si>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</si>
  <si>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</si>
  <si>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</si>
  <si>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</si>
  <si>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</si>
  <si>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</si>
  <si>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</si>
  <si>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</si>
  <si>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</si>
  <si>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</si>
  <si>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</si>
  <si>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</si>
  <si>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</si>
  <si>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</si>
  <si>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</si>
  <si>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</si>
  <si>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</si>
  <si>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</si>
  <si>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</si>
  <si>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</si>
  <si>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</si>
  <si>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</si>
  <si>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</si>
  <si>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</si>
  <si>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</si>
  <si>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</si>
  <si>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</si>
  <si>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</si>
  <si>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</si>
  <si>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</si>
  <si>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</si>
  <si>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</si>
  <si>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</si>
  <si>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</si>
  <si>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</si>
  <si>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</si>
  <si>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</si>
  <si>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</si>
  <si>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</si>
  <si>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</si>
  <si>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</si>
  <si>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</si>
  <si>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</si>
  <si>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</si>
  <si>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</si>
  <si>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</si>
  <si>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</si>
  <si>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</si>
  <si>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</si>
  <si>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</si>
  <si>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</si>
  <si>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</si>
  <si>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</si>
  <si>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</si>
  <si>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</si>
  <si>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</si>
  <si>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</si>
  <si>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</si>
  <si>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</si>
  <si>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</si>
  <si>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</si>
  <si>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</si>
  <si>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</si>
  <si>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</si>
  <si>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</si>
  <si>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</si>
  <si>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</si>
  <si>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</si>
  <si>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</si>
  <si>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</si>
  <si>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</si>
  <si>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</si>
  <si>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</si>
  <si>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</si>
  <si>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</si>
  <si>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</si>
  <si>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</si>
  <si>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</si>
  <si>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</si>
  <si>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</si>
  <si>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</si>
  <si>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</si>
  <si>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</si>
  <si>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</si>
  <si>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</si>
  <si>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</si>
  <si>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</si>
  <si>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</si>
  <si>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</si>
  <si>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</si>
  <si>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</si>
  <si>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</si>
  <si>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</si>
  <si>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</si>
  <si>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</si>
  <si>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</si>
  <si>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</si>
  <si>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</si>
  <si>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</si>
  <si>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</si>
  <si>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</si>
  <si>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</si>
  <si>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</si>
  <si>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</si>
  <si>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</si>
  <si>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</si>
  <si>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</si>
  <si>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</si>
  <si>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</si>
  <si>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</si>
  <si>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</si>
  <si>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</si>
  <si>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</si>
  <si>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</si>
  <si>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</si>
  <si>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</si>
  <si>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</si>
  <si>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</si>
  <si>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</si>
  <si>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</si>
  <si>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</si>
  <si>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</si>
  <si>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</si>
  <si>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</si>
  <si>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</si>
  <si>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</si>
  <si>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</si>
  <si>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</si>
  <si>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</si>
  <si>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</si>
  <si>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</si>
  <si>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</si>
  <si>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</si>
  <si>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</si>
  <si>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</si>
  <si>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</si>
  <si>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</si>
  <si>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</si>
  <si>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</si>
  <si>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</si>
  <si>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</si>
  <si>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</si>
  <si>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</si>
  <si>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</si>
  <si>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</si>
  <si>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</si>
  <si>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</si>
  <si>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</si>
  <si>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</si>
  <si>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</si>
  <si>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</si>
  <si>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</si>
  <si>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</si>
  <si>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</si>
  <si>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</si>
  <si>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</si>
  <si>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</si>
  <si>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</si>
  <si>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</si>
  <si>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</si>
  <si>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</si>
  <si>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</si>
  <si>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</si>
  <si>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</si>
  <si>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</si>
  <si>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</si>
  <si>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</si>
  <si>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</si>
  <si>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</si>
  <si>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</si>
  <si>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</si>
  <si>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</si>
  <si>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</si>
  <si>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</si>
  <si>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</si>
  <si>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</si>
  <si>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</si>
  <si>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</si>
  <si>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</si>
  <si>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</si>
  <si>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</si>
  <si>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</si>
  <si>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</si>
  <si>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</si>
  <si>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</si>
  <si>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</si>
  <si>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</si>
  <si>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</si>
  <si>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</si>
  <si>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</si>
  <si>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</si>
  <si>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</si>
  <si>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</si>
  <si>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</si>
  <si>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</si>
  <si>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</si>
  <si>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</si>
  <si>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</si>
  <si>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</si>
  <si>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</si>
  <si>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</si>
  <si>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</si>
  <si>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</si>
  <si>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</si>
  <si>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</si>
  <si>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</si>
  <si>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</si>
  <si>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</si>
  <si>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</si>
  <si>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</si>
  <si>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</si>
  <si>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</si>
  <si>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</si>
  <si>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</si>
  <si>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</si>
  <si>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</si>
  <si>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</si>
  <si>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</si>
  <si>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</si>
  <si>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</si>
  <si>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</si>
  <si>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</si>
  <si>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</si>
  <si>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</si>
  <si>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</si>
  <si>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</si>
  <si>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</si>
  <si>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</si>
  <si>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</si>
  <si>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</si>
  <si>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</si>
  <si>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</si>
  <si>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</si>
  <si>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</si>
  <si>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</si>
  <si>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</si>
  <si>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</si>
  <si>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</si>
  <si>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</si>
  <si>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</si>
  <si>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</si>
  <si>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</si>
  <si>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</si>
  <si>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</si>
  <si>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</si>
  <si>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</si>
  <si>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</si>
  <si>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</si>
  <si>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</si>
  <si>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</si>
  <si>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</si>
  <si>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</si>
  <si>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</si>
  <si>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</si>
  <si>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</si>
  <si>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</si>
  <si>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</si>
  <si>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</si>
  <si>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</si>
  <si>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</si>
  <si>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</si>
  <si>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</si>
  <si>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</si>
  <si>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</si>
  <si>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</si>
  <si>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</si>
  <si>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</si>
  <si>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</si>
  <si>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</si>
  <si>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</si>
  <si>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</si>
  <si>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</si>
  <si>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</si>
  <si>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</si>
  <si>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</si>
  <si>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</si>
  <si>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</si>
  <si>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</si>
  <si>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</si>
  <si>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</si>
  <si>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</si>
  <si>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</si>
  <si>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</si>
  <si>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</si>
  <si>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</si>
  <si>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</si>
  <si>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</si>
  <si>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</si>
  <si>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</si>
  <si>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</si>
  <si>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</si>
  <si>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</si>
  <si>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</si>
  <si>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</si>
  <si>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</si>
  <si>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</si>
  <si>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</si>
  <si>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</si>
  <si>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</si>
  <si>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</si>
  <si>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</si>
  <si>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</si>
  <si>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</si>
  <si>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</si>
  <si>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</si>
  <si>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</si>
  <si>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</si>
  <si>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</si>
  <si>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</si>
  <si>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</si>
  <si>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</si>
  <si>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</si>
  <si>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</si>
  <si>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</si>
  <si>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</si>
  <si>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</si>
  <si>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</si>
  <si>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</si>
  <si>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</si>
  <si>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</si>
  <si>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</si>
  <si>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</si>
  <si>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</si>
  <si>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</si>
  <si>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</si>
  <si>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</si>
  <si>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</si>
  <si>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</si>
  <si>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</si>
  <si>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</si>
  <si>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</si>
  <si>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</si>
  <si>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</si>
  <si>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</si>
  <si>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</si>
  <si>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</si>
  <si>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</si>
  <si>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</si>
  <si>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</si>
  <si>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</si>
  <si>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</si>
  <si>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</si>
  <si>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</si>
  <si>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</si>
  <si>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</si>
  <si>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</si>
  <si>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</si>
  <si>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</si>
  <si>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</si>
  <si>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</si>
  <si>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</si>
  <si>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</si>
  <si>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</si>
  <si>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</si>
  <si>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</si>
  <si>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</si>
  <si>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</si>
  <si>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</si>
  <si>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</si>
  <si>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</si>
  <si>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</si>
  <si>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</si>
  <si>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</si>
  <si>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</si>
  <si>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</si>
  <si>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</si>
  <si>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</si>
  <si>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</si>
  <si>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</si>
  <si>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</si>
  <si>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</si>
  <si>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</si>
  <si>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</si>
  <si>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</si>
  <si>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</si>
  <si>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</si>
  <si>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</si>
  <si>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</si>
  <si>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</si>
  <si>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</si>
  <si>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БИЛАНС СТАЊА  на дан 31.03.2022. године*</t>
  </si>
  <si>
    <t>31.03.2022. године*</t>
  </si>
  <si>
    <t>Стање на дан 
31.12.2021.
Претходна година</t>
  </si>
  <si>
    <t>Планирано стање 
на дан 31.12.2022. Текућа година</t>
  </si>
  <si>
    <t>Проценат реализације (реализација / план 31.03.2022*)</t>
  </si>
  <si>
    <t>за период од 01.01. до 31.03.2022. године*</t>
  </si>
  <si>
    <t>01.01-31.03.2022. године*</t>
  </si>
  <si>
    <t>у периоду од 01.01. до 31.03.2022. године*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</si>
  <si>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</si>
  <si>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</si>
  <si>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</si>
  <si>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</si>
  <si>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Проценат реализације (реализација /                   план 31.03.2022*)</t>
  </si>
  <si>
    <t>Стање на дан 31.12.2021. године*</t>
  </si>
  <si>
    <t>Стање на дан 31.03.2022. године**</t>
  </si>
  <si>
    <t>Распон планираних и исплаћених зарада у периоду 01.01. до 31.03.2022*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</si>
  <si>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</si>
  <si>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01.01 - 31.03.2022. године*</t>
  </si>
  <si>
    <t>План за
01.01-31.12.2021.             Претходна  година</t>
  </si>
  <si>
    <t>01.01  - 31.03.2022. године*</t>
  </si>
  <si>
    <t>Стање кредитне задужености 
на 31.03. 2022 године* у оригиналној валути</t>
  </si>
  <si>
    <t>Стање кредитне задужености 
на 31.03. 2022 године* у динарима</t>
  </si>
  <si>
    <t>31.12.2021. (претходна година)</t>
  </si>
  <si>
    <t>31.03.2022.</t>
  </si>
  <si>
    <t>30.06.2022.</t>
  </si>
  <si>
    <t>30.09.2022.</t>
  </si>
  <si>
    <t>31.12.2022.</t>
  </si>
  <si>
    <t>План 2022** година</t>
  </si>
  <si>
    <t>Реализовано закључно са 31.12.2021*</t>
  </si>
  <si>
    <t>ПОТРАЖИВАЊА за 2022. годииу*</t>
  </si>
  <si>
    <t>на дан 31.03.2022.</t>
  </si>
  <si>
    <t>на дан 30.06.2022.</t>
  </si>
  <si>
    <t>на дан 30.09.2022.</t>
  </si>
  <si>
    <t>на дан 31.12.2022.</t>
  </si>
  <si>
    <t>ОБАВЕЗЕ за 2022. годину*</t>
  </si>
  <si>
    <t>Укупан број спорова у 2022*</t>
  </si>
  <si>
    <t>Војвођанска банка</t>
  </si>
  <si>
    <t>инвестициони кредит</t>
  </si>
  <si>
    <t>ОТП leasing</t>
  </si>
  <si>
    <t>финансијски лизинг</t>
  </si>
  <si>
    <t>Уникредит банка</t>
  </si>
  <si>
    <t>кредит за очување тек.ликвидн.</t>
  </si>
  <si>
    <t>Ерсте банка</t>
  </si>
  <si>
    <t>EUR</t>
  </si>
  <si>
    <t>дин</t>
  </si>
  <si>
    <t>не</t>
  </si>
  <si>
    <t>18.9..2017.</t>
  </si>
  <si>
    <t>24.9.2018.</t>
  </si>
  <si>
    <t>27.9.2019.</t>
  </si>
  <si>
    <t>30.6.2020.</t>
  </si>
  <si>
    <t>01.2.2021.</t>
  </si>
  <si>
    <t>Субвенције</t>
  </si>
  <si>
    <t>Остали приходи из буџета*</t>
  </si>
  <si>
    <t xml:space="preserve">буџет ГО Обреновац </t>
  </si>
  <si>
    <t>старосна пензија</t>
  </si>
  <si>
    <t>споразумни раскид радног односа</t>
  </si>
  <si>
    <t>1. Тужилац Милан Петровић, радни спор - солидарна помоћ и трошкови превоза (П1 65/2021), заказано рочиште за 28.09.2022. године</t>
  </si>
  <si>
    <t>2. Тужилац Славиша Павловић, радни спор - солидарна помоћ и трошкови превоза (П1 68/2021), заказано рочиште за 15.06.2022. године</t>
  </si>
  <si>
    <t>3. Тужилац Слободан Влајковић, радни спор - солидарна помоћ и трошкови превоза (П1 70/2021), заказано рочиште за 28.09.2022. године</t>
  </si>
  <si>
    <t>4. Тужилац Душан Баћић, радни спор - солидарна помоћ и трошкови превоза (П1 66/2021), заказано рочиште за 28.09.2022. године</t>
  </si>
  <si>
    <t>5. Тужилац Никола Петровић, радни спор - солидарна помоћ и трошкови превоза (П1 64/2021), заказано рочиште за 05.05.2022. године</t>
  </si>
  <si>
    <t>6. Тужилац Милојко Митровић, радни спор - солидарна помоћ и трошкови превоза (П1 69/2021), заказано рочиште за 17.05.2022. године</t>
  </si>
  <si>
    <t>7. Тужилац Радован Стојковић, радни спор - солидарна помоћ и трошкови превоза (П1 645/2021), заказано рочиште за 27.04.2022. године</t>
  </si>
  <si>
    <t>8. Тужилац Саша Благојевић, радни спор - солидарна помоћ и трошкови превоза (П1 644/2021), заказано рочиште за 27.04.2022. године</t>
  </si>
  <si>
    <t>9. Тужилац Предраг Миросављевић, радни спор - солидарна помоћ и трошкови превоза (П1 67/2021), заказано рочиште за 27.04.2022. године</t>
  </si>
  <si>
    <t>10. Тужилац Драган Миленковић, радни спор - солидарна помоћ и трошкови превоза (П1 63/2021), заказано рочиште за 27.04.2022. године</t>
  </si>
  <si>
    <t>11. Тужилац Верољуб Живковић, радни спор - накнада за превоз (П1 29/2021), заказано рочиште за 13.09.2022. године</t>
  </si>
  <si>
    <t>12. E - Smart System doo Beograd, дуг по уговору (22 П 4513/2019), тужба и противтужба, активан</t>
  </si>
  <si>
    <t>13. Тужилац Љубиша Карић - неосновано обогаћење (П 171/2018), у току је израда пресуде</t>
  </si>
  <si>
    <t>14. Тужилац Лука Тодоровић - накнада штете (П 448/2019), жалба туженог на пресуду</t>
  </si>
  <si>
    <t>15. Тужиља Обренија Нешић - накнада штете (П 309/2018), жалба туженог на пресуду</t>
  </si>
  <si>
    <t>16. Тужиља Добрила Миленковић - чинидба, непроцењива вредност, жалба тужиље на  пресуду</t>
  </si>
  <si>
    <t>/</t>
  </si>
  <si>
    <t>17. Тужилац Мишо Недељковић - неосновано обогаћење (П 72/2022), заказано рочиште за 28.09.2022. године</t>
  </si>
  <si>
    <t>18. Тужилац Иван Савић, радни спор- поништај анекса уговора о раду (П1 1/2022), рочиште заказано за 25.05.2022. године</t>
  </si>
  <si>
    <t>19. Тужилац Милан Крсмановић, радни спор - поништај отказа и враћање на посао (П1 117/2021), активан</t>
  </si>
  <si>
    <t>Укупно:</t>
  </si>
  <si>
    <t>OTP banka</t>
  </si>
  <si>
    <t>Komercijalna banka</t>
  </si>
  <si>
    <t>Komercijalna banka - bolovanje</t>
  </si>
  <si>
    <t>Управа за трезор</t>
  </si>
  <si>
    <t>текући рачун</t>
  </si>
  <si>
    <t>Blagajne</t>
  </si>
  <si>
    <t>Pazari</t>
  </si>
  <si>
    <t>Platne kartice</t>
  </si>
  <si>
    <t>30.11.2021.</t>
  </si>
  <si>
    <t xml:space="preserve">Остварена добит ЈКП "Обреновац" утврђена је за пословне године од 2015. до </t>
  </si>
  <si>
    <t>2020. године у износу од 38030727,70 која је у пословним књигама евиденторана</t>
  </si>
  <si>
    <t xml:space="preserve">као нераспоређена. Распоређује се 1% од 380307,26 и усмерава оснивачу и </t>
  </si>
  <si>
    <t>уплаћује у буџет.</t>
  </si>
  <si>
    <t>сагласност оснивача</t>
  </si>
  <si>
    <t xml:space="preserve">Одред извиђача </t>
  </si>
  <si>
    <t>набавка моторне тестере</t>
  </si>
  <si>
    <t>Џудо клуб Фајтер</t>
  </si>
  <si>
    <t>фин.помоћ-такмичење</t>
  </si>
  <si>
    <t>17.06.2021.</t>
  </si>
  <si>
    <t>VII-01 бр.020-93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</si>
  <si>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</si>
  <si>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НО 19-5/2021</t>
  </si>
  <si>
    <t>07.06.2021.</t>
  </si>
  <si>
    <t>Реализација подразумева плаћене обавезе по основу кредитног задужења и финансијског лизинга за главни дуг и камату у првом кварталу 2022.године</t>
  </si>
  <si>
    <t>набавка комуналне опреме - кредит</t>
  </si>
  <si>
    <t>набавка пут.и тет.возила - финансијски лизинг</t>
  </si>
  <si>
    <t>Напомена: Средства се користе за очување текуће ликвидности предузећа и исплату зарада запосленима.</t>
  </si>
  <si>
    <t>*Напомена: Средства се користе за очување текуће ликвидности предузећа и исплату зарада запосленима.</t>
  </si>
  <si>
    <t>Опис спора*    Спорови где је ЈКП "Обреновац" страна која тужи на дан 19.04.2022. године</t>
  </si>
  <si>
    <t xml:space="preserve">1. Тужени Слободан Ђорђевић (ИИВК 458/21), рочиште још није заказано по приговору туженог - дуг за комуналне услуге  </t>
  </si>
  <si>
    <t xml:space="preserve">2. Тужени Слободан Ђорђевић (ИИВК 104/20), рочиште још није заказано по приговору туженог - дуг за комуналне услуге  </t>
  </si>
  <si>
    <t xml:space="preserve">3. Тужени Веселин Радевић (5 Иив 2358/19), по приговору туженог рочиште заказано 08.07.2022. год. - дуг за комуналне услуге  </t>
  </si>
  <si>
    <t xml:space="preserve">4. Тужени Марко Ђотуновић (ИИВК 553/21), по приговору туженог рочиште заказано 09.06.2022. год. - дуг за комуналне услуге  </t>
  </si>
  <si>
    <t xml:space="preserve">5. Тужени Немања Миленковић (ИИвк 546/21), рочиште још није заказано по приговору туженог - дуг за комуналне услуге </t>
  </si>
  <si>
    <t xml:space="preserve">6. Тужени Предраг Којевић (П 557/19), прекид поступка због смрти туженог - дуг за комуналне услуге </t>
  </si>
  <si>
    <t xml:space="preserve">7. Тужена Виолета Срећковић (ИВК 690/2018), рочиште још није заказано по приговору тужене - дуг за комуналне услуге  </t>
  </si>
  <si>
    <t xml:space="preserve">8. Тужени Превислав Симић (ИВК3/2020), рочиште још није заказано по приговору туженог - дуг за комуналне услуге  </t>
  </si>
  <si>
    <t xml:space="preserve">9. Тужена Весна Станисављевић (ИВК 799/2018), по приговору тужене рочиште заказано за 21.04.2022. год. - дуг за комуналне услуге  </t>
  </si>
  <si>
    <t xml:space="preserve">10. Тужени Миладин Радојчић (ИВК 74/2019), рочиште још није заказано по приговору туженог - дуг за комуналне услуге  </t>
  </si>
  <si>
    <t xml:space="preserve">11. Тужена Милена Милосављевић (П 498/2019),  дуг за комуналне услуге, у току је израда пресуде  </t>
  </si>
  <si>
    <t>12. Тужена Сузана Остојић (П 434/2020), дуг за комуналне услуге, у току је поступак по жалби тужиоца ЈКП "Обреновац"</t>
  </si>
  <si>
    <t xml:space="preserve">13. Тужени Боривоје Драгачевац (П 426/2019), дуг за комуналне услуге, у току је израда пресуде    </t>
  </si>
  <si>
    <t xml:space="preserve">14. Тужени Милорад Гарић (П 370/2019), дуг за комуналне услуге, у току је израда пресуде  </t>
  </si>
  <si>
    <t xml:space="preserve">15. Тужени Момчило Ковачевић (346/2019), дуг за комуналне услуге, у току је израда пресуде   </t>
  </si>
  <si>
    <t xml:space="preserve">16. Тужена  Слободанка Лазаревић (П 423/2020), дуг за комуналне услуге, у току је израда пресуде    </t>
  </si>
  <si>
    <t xml:space="preserve">17. Тужени Светомир Бабић (П 50/2020), прекид поступка због смрти туженог - дуг за комуналне услуге  </t>
  </si>
  <si>
    <t>18. Тужени Пане Марјановић (П 23/2020),  дуг за комуналне услуге, у току је израда пресуде</t>
  </si>
  <si>
    <t xml:space="preserve">19. Тужени Богдан Јовановић (П 274/2019), дуг за комуналне услуге, у току је израда пресуде  </t>
  </si>
  <si>
    <t xml:space="preserve">20. Тужени Миломир Сремчевић (П 484/2020), дуг за комуналне услуге, у току је израда пресуде </t>
  </si>
  <si>
    <t>21. Тужени Драгослав Љубичић (П 520/2018,  дуг за комуналне услуге, у току је израда пресуде</t>
  </si>
  <si>
    <t xml:space="preserve">22. Тужени Милан Познановић (П 541/2015),  дуг за комуналне услуге, жалба тужиоца и прекид поступка због смрти туженог  </t>
  </si>
  <si>
    <t xml:space="preserve">23. Тужени Миодраг Варничић (П 18 29547/2019),  дуг за комуналне услуге, жалба туженог на пресуду  </t>
  </si>
  <si>
    <t xml:space="preserve">24. Тужени Мирко Карић (П 491/2019),  дуг за комуналне услуге, жалба туженог на пресуду </t>
  </si>
  <si>
    <t xml:space="preserve">25. Тужени Новица Јовић (П 13918/2019), дуг за комуналне услуге, жалба туженог на пресуду  </t>
  </si>
  <si>
    <t xml:space="preserve">26. Тужени Јован Пешић (360/2019), дуг за комуналне услуге, жалба туженог на пресуду  </t>
  </si>
  <si>
    <t xml:space="preserve">27. Тужени Слободан Ђорђевић (П 154/2019), дуг за комуналне услуге, жалба туженог на пресуду   </t>
  </si>
  <si>
    <t xml:space="preserve">28. Тужени Мирко Карић (П 39/2018), дуг за комуналне услуге, жалба туженог на пресуду </t>
  </si>
  <si>
    <t xml:space="preserve">29. Тужена Надежда Рајковић (19 П  127557/2018), дуг за комуналне услуге, жалба тужене на пресуду  </t>
  </si>
  <si>
    <t xml:space="preserve">30. Тужени Миодраг Варничић (55 П 13323/2018 ), дуг за комуналне услуге, жалба туженог на пресуду  </t>
  </si>
  <si>
    <t xml:space="preserve">31. Тужени Светомир Бабић (П 358/2019), дуг за комуналне услуге, жалба туженог на пресуду </t>
  </si>
  <si>
    <t xml:space="preserve">32. Тужени Ђурађ Дамјановић (П 261/2015), дуг за комуналне услуге, жалба туженог на пресуду </t>
  </si>
  <si>
    <t xml:space="preserve">33. Тужени Миодраг Чолић (П 515/2018), дуг за комуналне услуге, жалба туженог на пресуду  </t>
  </si>
  <si>
    <t xml:space="preserve">34. Тужени Љубомир Петровић (П 276/2019), дуг за комуналне услуге, жалба туженог на пресуду  </t>
  </si>
  <si>
    <t xml:space="preserve">35. Тужени Живадин Ђурић (Гж 7155/2017), накнада штете, усвојен тужбени захтев - ревизија туженог  </t>
  </si>
  <si>
    <t>36. Стечајни дужник Радиодифузно предузеће "Радио Обреновац" ( Ст 118/2016), признато потраживање, закључење стечајног поступка 07.12.2020. године</t>
  </si>
  <si>
    <t>37. Дужник СКЦ Обреновац,  дуг за комуналне услуге, Споразум о решавању спора посредовањем од 07.08.2019. године, решен спор, чека се наплата</t>
  </si>
  <si>
    <t xml:space="preserve">38. Тужени Михаило Ђоковић, ПР Угоститељска радња "Кафана Чудо" Обреновац (1 ИПВ (ИВК) 43/2022),  усвојен приговор извршног дужника (туженог) - дуг за комуналне услуге  </t>
  </si>
  <si>
    <t xml:space="preserve">39. Тужени Информативно културни центар радио Ром (1 ИПВ (ИВК) 94/2022),  усвојен приговор извршног дужника (туженог) - дуг за комуналне услуге  </t>
  </si>
  <si>
    <t xml:space="preserve">Укупно: </t>
  </si>
  <si>
    <t>Потраживања                                                                                     (стање на 31.03.2022.)</t>
  </si>
  <si>
    <t>Неизмирене обавезе                                                                                   (стање на 31.03.2022.)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</si>
</sst>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##0"/>
    <numFmt numFmtId="165" formatCode="_(* #,##0_);_(* \(#,##0\);_(* &quot;-&quot;??_);_(@_)"/>
  </numFmts>
  <fonts count="50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  <family val="2"/>
    </font>
    <font>
      <sz val="10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sz val="12"/>
      <color rgb="FF1F497D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8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3" fontId="9" fillId="0" borderId="118" xfId="1" applyNumberFormat="1" applyFont="1" applyFill="1" applyBorder="1" applyAlignment="1">
      <alignment horizontal="center" vertical="center"/>
    </xf>
    <xf numFmtId="3" fontId="9" fillId="0" borderId="119" xfId="1" applyNumberFormat="1" applyFont="1" applyFill="1" applyBorder="1" applyAlignment="1">
      <alignment horizontal="center" vertical="center"/>
    </xf>
    <xf numFmtId="3" fontId="9" fillId="0" borderId="28" xfId="1" applyNumberFormat="1" applyFont="1" applyFill="1" applyBorder="1" applyAlignment="1">
      <alignment horizontal="center" vertical="center"/>
    </xf>
    <xf numFmtId="3" fontId="9" fillId="4" borderId="120" xfId="1" applyNumberFormat="1" applyFont="1" applyFill="1" applyBorder="1" applyAlignment="1">
      <alignment horizontal="center" vertical="center"/>
    </xf>
    <xf numFmtId="3" fontId="9" fillId="0" borderId="24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horizontal="center" vertical="center"/>
    </xf>
    <xf numFmtId="3" fontId="9" fillId="0" borderId="22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3" fontId="9" fillId="0" borderId="15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0" borderId="121" xfId="1" applyNumberFormat="1" applyFont="1" applyFill="1" applyBorder="1" applyAlignment="1">
      <alignment horizontal="center" vertical="center"/>
    </xf>
    <xf numFmtId="3" fontId="9" fillId="4" borderId="65" xfId="1" applyNumberFormat="1" applyFont="1" applyFill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 applyProtection="1">
      <alignment horizontal="center" vertical="center"/>
      <protection locked="0"/>
    </xf>
    <xf numFmtId="0" fontId="47" fillId="0" borderId="10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7" fillId="0" borderId="6" xfId="0" applyFont="1" applyBorder="1"/>
    <xf numFmtId="0" fontId="4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7" fillId="0" borderId="18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6" fontId="47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3" fontId="26" fillId="0" borderId="11" xfId="0" applyNumberFormat="1" applyFont="1" applyBorder="1" applyAlignment="1">
      <alignment horizontal="center" vertical="center"/>
    </xf>
    <xf numFmtId="4" fontId="26" fillId="0" borderId="24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5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/>
    </xf>
    <xf numFmtId="3" fontId="26" fillId="0" borderId="37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4" fontId="16" fillId="0" borderId="55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5" borderId="64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7" fillId="0" borderId="125" xfId="0" applyNumberFormat="1" applyFont="1" applyBorder="1" applyAlignment="1">
      <alignment horizontal="center" vertical="center"/>
    </xf>
    <xf numFmtId="3" fontId="9" fillId="0" borderId="71" xfId="0" applyNumberFormat="1" applyFont="1" applyBorder="1" applyAlignment="1">
      <alignment horizontal="center" vertical="center"/>
    </xf>
    <xf numFmtId="3" fontId="7" fillId="0" borderId="70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4" borderId="1" xfId="0" applyFont="1" applyFill="1" applyBorder="1"/>
    <xf numFmtId="0" fontId="12" fillId="0" borderId="11" xfId="0" applyFont="1" applyBorder="1"/>
    <xf numFmtId="3" fontId="19" fillId="5" borderId="64" xfId="0" applyNumberFormat="1" applyFont="1" applyFill="1" applyBorder="1" applyAlignment="1">
      <alignment horizontal="left" vertical="center"/>
    </xf>
    <xf numFmtId="3" fontId="16" fillId="0" borderId="6" xfId="0" applyNumberFormat="1" applyFont="1" applyBorder="1" applyAlignment="1">
      <alignment horizontal="center"/>
    </xf>
    <xf numFmtId="3" fontId="16" fillId="5" borderId="6" xfId="0" applyNumberFormat="1" applyFont="1" applyFill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9" fontId="16" fillId="0" borderId="71" xfId="0" applyNumberFormat="1" applyFont="1" applyBorder="1" applyAlignment="1">
      <alignment horizontal="center"/>
    </xf>
    <xf numFmtId="9" fontId="16" fillId="5" borderId="71" xfId="0" applyNumberFormat="1" applyFont="1" applyFill="1" applyBorder="1" applyAlignment="1">
      <alignment horizontal="center"/>
    </xf>
    <xf numFmtId="9" fontId="16" fillId="0" borderId="69" xfId="0" applyNumberFormat="1" applyFont="1" applyBorder="1" applyAlignment="1">
      <alignment horizontal="center"/>
    </xf>
    <xf numFmtId="3" fontId="42" fillId="0" borderId="6" xfId="0" applyNumberFormat="1" applyFont="1" applyBorder="1" applyAlignment="1">
      <alignment horizontal="center"/>
    </xf>
    <xf numFmtId="3" fontId="44" fillId="0" borderId="11" xfId="0" applyNumberFormat="1" applyFont="1" applyFill="1" applyBorder="1" applyAlignment="1">
      <alignment horizontal="center"/>
    </xf>
    <xf numFmtId="3" fontId="44" fillId="0" borderId="6" xfId="0" applyNumberFormat="1" applyFont="1" applyBorder="1" applyAlignment="1">
      <alignment horizontal="center"/>
    </xf>
    <xf numFmtId="3" fontId="43" fillId="0" borderId="6" xfId="0" applyNumberFormat="1" applyFont="1" applyBorder="1" applyAlignment="1">
      <alignment horizontal="center"/>
    </xf>
    <xf numFmtId="3" fontId="42" fillId="0" borderId="5" xfId="0" applyNumberFormat="1" applyFont="1" applyBorder="1" applyAlignment="1">
      <alignment horizontal="center"/>
    </xf>
    <xf numFmtId="3" fontId="44" fillId="0" borderId="5" xfId="0" applyNumberFormat="1" applyFont="1" applyBorder="1" applyAlignment="1">
      <alignment horizontal="center"/>
    </xf>
    <xf numFmtId="3" fontId="44" fillId="0" borderId="10" xfId="0" applyNumberFormat="1" applyFont="1" applyFill="1" applyBorder="1" applyAlignment="1">
      <alignment horizontal="center"/>
    </xf>
    <xf numFmtId="3" fontId="44" fillId="0" borderId="1" xfId="0" applyNumberFormat="1" applyFont="1" applyBorder="1" applyAlignment="1">
      <alignment horizontal="center"/>
    </xf>
    <xf numFmtId="3" fontId="44" fillId="5" borderId="1" xfId="0" applyNumberFormat="1" applyFont="1" applyFill="1" applyBorder="1" applyAlignment="1">
      <alignment horizontal="center"/>
    </xf>
    <xf numFmtId="3" fontId="44" fillId="0" borderId="4" xfId="0" applyNumberFormat="1" applyFont="1" applyBorder="1" applyAlignment="1">
      <alignment horizontal="center"/>
    </xf>
    <xf numFmtId="3" fontId="44" fillId="0" borderId="6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9" fontId="44" fillId="0" borderId="71" xfId="0" applyNumberFormat="1" applyFont="1" applyBorder="1" applyAlignment="1">
      <alignment horizontal="center" vertical="center"/>
    </xf>
    <xf numFmtId="3" fontId="44" fillId="0" borderId="5" xfId="0" applyNumberFormat="1" applyFont="1" applyBorder="1" applyAlignment="1">
      <alignment horizontal="center" vertical="center"/>
    </xf>
    <xf numFmtId="3" fontId="44" fillId="0" borderId="4" xfId="0" applyNumberFormat="1" applyFont="1" applyBorder="1" applyAlignment="1">
      <alignment horizontal="center" vertical="center"/>
    </xf>
    <xf numFmtId="9" fontId="44" fillId="0" borderId="69" xfId="0" applyNumberFormat="1" applyFont="1" applyBorder="1" applyAlignment="1">
      <alignment horizontal="center" vertical="center"/>
    </xf>
    <xf numFmtId="3" fontId="33" fillId="5" borderId="6" xfId="0" applyNumberFormat="1" applyFont="1" applyFill="1" applyBorder="1" applyAlignment="1">
      <alignment horizontal="center" wrapText="1"/>
    </xf>
    <xf numFmtId="3" fontId="33" fillId="7" borderId="6" xfId="0" applyNumberFormat="1" applyFont="1" applyFill="1" applyBorder="1" applyAlignment="1">
      <alignment horizontal="center" wrapText="1"/>
    </xf>
    <xf numFmtId="9" fontId="33" fillId="5" borderId="71" xfId="0" applyNumberFormat="1" applyFont="1" applyFill="1" applyBorder="1" applyAlignment="1">
      <alignment horizontal="center"/>
    </xf>
    <xf numFmtId="9" fontId="33" fillId="4" borderId="71" xfId="0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 vertical="center" wrapText="1"/>
    </xf>
    <xf numFmtId="9" fontId="2" fillId="0" borderId="70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2" fillId="0" borderId="71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9" fontId="2" fillId="0" borderId="46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2" fillId="5" borderId="37" xfId="0" applyNumberFormat="1" applyFont="1" applyFill="1" applyBorder="1"/>
    <xf numFmtId="3" fontId="44" fillId="0" borderId="11" xfId="0" applyNumberFormat="1" applyFont="1" applyBorder="1" applyAlignment="1">
      <alignment horizontal="center" vertical="center"/>
    </xf>
    <xf numFmtId="3" fontId="26" fillId="0" borderId="122" xfId="0" applyNumberFormat="1" applyFont="1" applyBorder="1" applyAlignment="1">
      <alignment horizontal="center" vertical="center"/>
    </xf>
    <xf numFmtId="3" fontId="26" fillId="0" borderId="95" xfId="0" applyNumberFormat="1" applyFont="1" applyBorder="1" applyAlignment="1">
      <alignment horizontal="center" vertical="center"/>
    </xf>
    <xf numFmtId="3" fontId="26" fillId="0" borderId="123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3" fontId="26" fillId="0" borderId="119" xfId="0" applyNumberFormat="1" applyFont="1" applyBorder="1" applyAlignment="1">
      <alignment horizontal="center" vertical="center"/>
    </xf>
    <xf numFmtId="3" fontId="26" fillId="0" borderId="124" xfId="0" applyNumberFormat="1" applyFont="1" applyBorder="1" applyAlignment="1">
      <alignment horizontal="center" vertical="center"/>
    </xf>
    <xf numFmtId="3" fontId="48" fillId="5" borderId="31" xfId="0" applyNumberFormat="1" applyFont="1" applyFill="1" applyBorder="1" applyAlignment="1" applyProtection="1">
      <alignment horizontal="center" vertical="center"/>
      <protection locked="0"/>
    </xf>
    <xf numFmtId="3" fontId="48" fillId="0" borderId="10" xfId="0" applyNumberFormat="1" applyFont="1" applyBorder="1" applyAlignment="1" applyProtection="1">
      <alignment horizontal="center" vertical="center"/>
      <protection locked="0"/>
    </xf>
    <xf numFmtId="3" fontId="48" fillId="0" borderId="1" xfId="0" applyNumberFormat="1" applyFont="1" applyBorder="1" applyAlignment="1" applyProtection="1">
      <alignment horizontal="center" vertical="center"/>
      <protection locked="0"/>
    </xf>
    <xf numFmtId="3" fontId="48" fillId="5" borderId="4" xfId="0" applyNumberFormat="1" applyFont="1" applyFill="1" applyBorder="1" applyAlignment="1" applyProtection="1">
      <alignment horizontal="center" vertical="center"/>
      <protection locked="0"/>
    </xf>
    <xf numFmtId="3" fontId="48" fillId="0" borderId="18" xfId="0" applyNumberFormat="1" applyFont="1" applyBorder="1" applyAlignment="1" applyProtection="1">
      <alignment horizontal="center" vertical="center"/>
      <protection locked="0"/>
    </xf>
    <xf numFmtId="165" fontId="44" fillId="5" borderId="6" xfId="3" applyNumberFormat="1" applyFont="1" applyFill="1" applyBorder="1" applyAlignment="1">
      <alignment horizontal="center" wrapText="1"/>
    </xf>
    <xf numFmtId="3" fontId="44" fillId="5" borderId="6" xfId="0" applyNumberFormat="1" applyFont="1" applyFill="1" applyBorder="1" applyAlignment="1">
      <alignment horizontal="center" vertical="center"/>
    </xf>
    <xf numFmtId="3" fontId="44" fillId="5" borderId="1" xfId="0" applyNumberFormat="1" applyFont="1" applyFill="1" applyBorder="1" applyAlignment="1">
      <alignment horizontal="center" vertical="center"/>
    </xf>
    <xf numFmtId="165" fontId="44" fillId="7" borderId="6" xfId="3" applyNumberFormat="1" applyFont="1" applyFill="1" applyBorder="1" applyAlignment="1">
      <alignment horizontal="center" wrapText="1"/>
    </xf>
    <xf numFmtId="3" fontId="44" fillId="0" borderId="10" xfId="0" applyNumberFormat="1" applyFont="1" applyBorder="1" applyAlignment="1">
      <alignment horizontal="center" vertical="center"/>
    </xf>
    <xf numFmtId="3" fontId="44" fillId="0" borderId="15" xfId="0" applyNumberFormat="1" applyFont="1" applyBorder="1" applyAlignment="1">
      <alignment horizontal="center" vertical="center"/>
    </xf>
    <xf numFmtId="3" fontId="44" fillId="0" borderId="27" xfId="0" applyNumberFormat="1" applyFont="1" applyBorder="1" applyAlignment="1">
      <alignment horizontal="center" vertical="center"/>
    </xf>
    <xf numFmtId="3" fontId="44" fillId="5" borderId="15" xfId="0" applyNumberFormat="1" applyFont="1" applyFill="1" applyBorder="1" applyAlignment="1">
      <alignment horizontal="center" vertical="center"/>
    </xf>
    <xf numFmtId="3" fontId="44" fillId="5" borderId="27" xfId="0" applyNumberFormat="1" applyFont="1" applyFill="1" applyBorder="1" applyAlignment="1">
      <alignment horizontal="center" vertical="center"/>
    </xf>
    <xf numFmtId="3" fontId="44" fillId="5" borderId="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0" fontId="12" fillId="0" borderId="22" xfId="0" applyFont="1" applyBorder="1"/>
    <xf numFmtId="0" fontId="12" fillId="4" borderId="68" xfId="0" applyFont="1" applyFill="1" applyBorder="1"/>
    <xf numFmtId="0" fontId="12" fillId="0" borderId="33" xfId="0" applyFont="1" applyBorder="1"/>
    <xf numFmtId="0" fontId="12" fillId="0" borderId="68" xfId="0" applyFont="1" applyBorder="1"/>
    <xf numFmtId="49" fontId="12" fillId="5" borderId="14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4" borderId="27" xfId="0" applyFont="1" applyFill="1" applyBorder="1"/>
    <xf numFmtId="0" fontId="2" fillId="0" borderId="1" xfId="0" applyFont="1" applyBorder="1"/>
    <xf numFmtId="0" fontId="7" fillId="0" borderId="1" xfId="0" applyFont="1" applyBorder="1" applyAlignment="1"/>
    <xf numFmtId="0" fontId="12" fillId="4" borderId="37" xfId="0" applyFont="1" applyFill="1" applyBorder="1"/>
    <xf numFmtId="0" fontId="12" fillId="4" borderId="15" xfId="0" applyFont="1" applyFill="1" applyBorder="1"/>
    <xf numFmtId="4" fontId="38" fillId="8" borderId="97" xfId="0" applyNumberFormat="1" applyFont="1" applyFill="1" applyBorder="1" applyAlignment="1" applyProtection="1"/>
    <xf numFmtId="4" fontId="38" fillId="8" borderId="99" xfId="0" applyNumberFormat="1" applyFont="1" applyFill="1" applyBorder="1" applyAlignment="1" applyProtection="1">
      <alignment horizontal="center" vertical="center"/>
    </xf>
    <xf numFmtId="0" fontId="38" fillId="5" borderId="103" xfId="0" applyNumberFormat="1" applyFont="1" applyFill="1" applyBorder="1" applyAlignment="1" applyProtection="1"/>
    <xf numFmtId="0" fontId="38" fillId="0" borderId="1" xfId="0" applyNumberFormat="1" applyFont="1" applyFill="1" applyBorder="1" applyAlignment="1" applyProtection="1"/>
    <xf numFmtId="0" fontId="6" fillId="5" borderId="58" xfId="0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top" wrapText="1"/>
    </xf>
    <xf numFmtId="0" fontId="27" fillId="0" borderId="56" xfId="0" applyFont="1" applyBorder="1" applyAlignment="1">
      <alignment horizontal="left" vertical="center"/>
    </xf>
    <xf numFmtId="0" fontId="7" fillId="0" borderId="35" xfId="0" applyFont="1" applyBorder="1" applyAlignment="1">
      <alignment vertical="top"/>
    </xf>
    <xf numFmtId="0" fontId="49" fillId="0" borderId="0" xfId="0" applyFont="1"/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42" fillId="0" borderId="38" xfId="0" applyNumberFormat="1" applyFont="1" applyBorder="1" applyAlignment="1">
      <alignment horizontal="center"/>
    </xf>
    <xf numFmtId="3" fontId="42" fillId="0" borderId="11" xfId="0" applyNumberFormat="1" applyFont="1" applyBorder="1" applyAlignment="1">
      <alignment horizontal="center"/>
    </xf>
    <xf numFmtId="3" fontId="44" fillId="4" borderId="38" xfId="0" applyNumberFormat="1" applyFont="1" applyFill="1" applyBorder="1" applyAlignment="1">
      <alignment horizontal="center"/>
    </xf>
    <xf numFmtId="3" fontId="44" fillId="4" borderId="1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44" fillId="5" borderId="39" xfId="0" applyNumberFormat="1" applyFont="1" applyFill="1" applyBorder="1" applyAlignment="1">
      <alignment horizontal="center" wrapText="1"/>
    </xf>
    <xf numFmtId="3" fontId="44" fillId="5" borderId="10" xfId="0" applyNumberFormat="1" applyFont="1" applyFill="1" applyBorder="1" applyAlignment="1">
      <alignment horizontal="center" wrapText="1"/>
    </xf>
    <xf numFmtId="3" fontId="16" fillId="5" borderId="15" xfId="0" applyNumberFormat="1" applyFont="1" applyFill="1" applyBorder="1" applyAlignment="1">
      <alignment horizontal="center"/>
    </xf>
    <xf numFmtId="3" fontId="16" fillId="5" borderId="11" xfId="0" applyNumberFormat="1" applyFont="1" applyFill="1" applyBorder="1" applyAlignment="1">
      <alignment horizontal="center"/>
    </xf>
    <xf numFmtId="9" fontId="16" fillId="5" borderId="86" xfId="0" applyNumberFormat="1" applyFont="1" applyFill="1" applyBorder="1" applyAlignment="1">
      <alignment horizontal="center"/>
    </xf>
    <xf numFmtId="9" fontId="16" fillId="5" borderId="70" xfId="0" applyNumberFormat="1" applyFont="1" applyFill="1" applyBorder="1" applyAlignment="1">
      <alignment horizontal="center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center"/>
    </xf>
    <xf numFmtId="3" fontId="44" fillId="0" borderId="11" xfId="0" applyNumberFormat="1" applyFont="1" applyBorder="1" applyAlignment="1">
      <alignment horizontal="center"/>
    </xf>
    <xf numFmtId="3" fontId="42" fillId="0" borderId="15" xfId="0" applyNumberFormat="1" applyFont="1" applyBorder="1" applyAlignment="1">
      <alignment horizont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33" fillId="5" borderId="15" xfId="0" applyNumberFormat="1" applyFont="1" applyFill="1" applyBorder="1" applyAlignment="1">
      <alignment horizontal="center" vertical="center"/>
    </xf>
    <xf numFmtId="3" fontId="33" fillId="5" borderId="11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/>
    </xf>
    <xf numFmtId="9" fontId="16" fillId="0" borderId="70" xfId="0" applyNumberFormat="1" applyFont="1" applyBorder="1" applyAlignment="1">
      <alignment horizontal="center"/>
    </xf>
    <xf numFmtId="9" fontId="16" fillId="0" borderId="86" xfId="0" applyNumberFormat="1" applyFont="1" applyFill="1" applyBorder="1" applyAlignment="1">
      <alignment horizontal="center"/>
    </xf>
    <xf numFmtId="9" fontId="16" fillId="0" borderId="70" xfId="0" applyNumberFormat="1" applyFont="1" applyFill="1" applyBorder="1" applyAlignment="1">
      <alignment horizontal="center"/>
    </xf>
    <xf numFmtId="3" fontId="44" fillId="0" borderId="27" xfId="0" applyNumberFormat="1" applyFont="1" applyBorder="1" applyAlignment="1">
      <alignment horizontal="center"/>
    </xf>
    <xf numFmtId="3" fontId="44" fillId="0" borderId="10" xfId="0" applyNumberFormat="1" applyFont="1" applyBorder="1" applyAlignment="1">
      <alignment horizontal="center"/>
    </xf>
    <xf numFmtId="3" fontId="16" fillId="0" borderId="15" xfId="0" applyNumberFormat="1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3" fontId="16" fillId="0" borderId="15" xfId="0" applyNumberFormat="1" applyFont="1" applyFill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3" fontId="44" fillId="5" borderId="27" xfId="0" applyNumberFormat="1" applyFont="1" applyFill="1" applyBorder="1" applyAlignment="1">
      <alignment horizontal="center"/>
    </xf>
    <xf numFmtId="3" fontId="44" fillId="5" borderId="10" xfId="0" applyNumberFormat="1" applyFont="1" applyFill="1" applyBorder="1" applyAlignment="1">
      <alignment horizontal="center"/>
    </xf>
    <xf numFmtId="3" fontId="16" fillId="5" borderId="86" xfId="0" applyNumberFormat="1" applyFont="1" applyFill="1" applyBorder="1" applyAlignment="1">
      <alignment horizontal="center"/>
    </xf>
    <xf numFmtId="3" fontId="16" fillId="5" borderId="23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center" vertical="center"/>
    </xf>
    <xf numFmtId="3" fontId="44" fillId="0" borderId="11" xfId="0" applyNumberFormat="1" applyFont="1" applyBorder="1" applyAlignment="1">
      <alignment horizontal="center" vertical="center"/>
    </xf>
    <xf numFmtId="3" fontId="44" fillId="0" borderId="15" xfId="0" applyNumberFormat="1" applyFont="1" applyFill="1" applyBorder="1" applyAlignment="1">
      <alignment horizontal="center" vertical="center"/>
    </xf>
    <xf numFmtId="3" fontId="44" fillId="0" borderId="11" xfId="0" applyNumberFormat="1" applyFont="1" applyFill="1" applyBorder="1" applyAlignment="1">
      <alignment horizontal="center" vertical="center"/>
    </xf>
    <xf numFmtId="3" fontId="44" fillId="0" borderId="27" xfId="0" applyNumberFormat="1" applyFont="1" applyFill="1" applyBorder="1" applyAlignment="1">
      <alignment horizontal="center" vertical="center"/>
    </xf>
    <xf numFmtId="3" fontId="44" fillId="0" borderId="10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44" fillId="0" borderId="27" xfId="0" applyNumberFormat="1" applyFont="1" applyBorder="1" applyAlignment="1">
      <alignment horizontal="center" vertical="center"/>
    </xf>
    <xf numFmtId="3" fontId="44" fillId="0" borderId="10" xfId="0" applyNumberFormat="1" applyFont="1" applyBorder="1" applyAlignment="1">
      <alignment horizontal="center" vertical="center"/>
    </xf>
    <xf numFmtId="9" fontId="44" fillId="0" borderId="86" xfId="0" applyNumberFormat="1" applyFont="1" applyFill="1" applyBorder="1" applyAlignment="1">
      <alignment horizontal="center" vertical="center"/>
    </xf>
    <xf numFmtId="9" fontId="44" fillId="0" borderId="70" xfId="0" applyNumberFormat="1" applyFont="1" applyFill="1" applyBorder="1" applyAlignment="1">
      <alignment horizontal="center" vertical="center"/>
    </xf>
    <xf numFmtId="9" fontId="44" fillId="0" borderId="86" xfId="0" applyNumberFormat="1" applyFont="1" applyBorder="1" applyAlignment="1">
      <alignment horizontal="center" vertical="center"/>
    </xf>
    <xf numFmtId="9" fontId="44" fillId="0" borderId="7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165" fontId="44" fillId="5" borderId="15" xfId="3" applyNumberFormat="1" applyFont="1" applyFill="1" applyBorder="1" applyAlignment="1">
      <alignment horizontal="center" wrapText="1"/>
    </xf>
    <xf numFmtId="165" fontId="44" fillId="5" borderId="93" xfId="3" applyNumberFormat="1" applyFont="1" applyFill="1" applyBorder="1" applyAlignment="1">
      <alignment horizontal="center" wrapText="1"/>
    </xf>
    <xf numFmtId="3" fontId="44" fillId="5" borderId="15" xfId="0" applyNumberFormat="1" applyFont="1" applyFill="1" applyBorder="1" applyAlignment="1">
      <alignment horizontal="center"/>
    </xf>
    <xf numFmtId="3" fontId="44" fillId="5" borderId="25" xfId="0" applyNumberFormat="1" applyFont="1" applyFill="1" applyBorder="1" applyAlignment="1">
      <alignment horizontal="center"/>
    </xf>
    <xf numFmtId="3" fontId="44" fillId="5" borderId="31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/>
    </xf>
    <xf numFmtId="9" fontId="33" fillId="5" borderId="57" xfId="0" applyNumberFormat="1" applyFont="1" applyFill="1" applyBorder="1" applyAlignment="1">
      <alignment horizontal="center"/>
    </xf>
    <xf numFmtId="3" fontId="33" fillId="5" borderId="15" xfId="0" applyNumberFormat="1" applyFont="1" applyFill="1" applyBorder="1" applyAlignment="1">
      <alignment horizontal="center" wrapText="1"/>
    </xf>
    <xf numFmtId="3" fontId="33" fillId="5" borderId="93" xfId="0" applyNumberFormat="1" applyFont="1" applyFill="1" applyBorder="1" applyAlignment="1">
      <alignment horizont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4" fillId="0" borderId="28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59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 wrapText="1"/>
    </xf>
    <xf numFmtId="0" fontId="7" fillId="0" borderId="125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62" xfId="0" applyNumberFormat="1" applyFont="1" applyFill="1" applyBorder="1" applyAlignment="1">
      <alignment horizontal="center" vertical="center" wrapText="1"/>
    </xf>
    <xf numFmtId="2" fontId="14" fillId="5" borderId="20" xfId="0" applyNumberFormat="1" applyFont="1" applyFill="1" applyBorder="1" applyAlignment="1">
      <alignment horizontal="center" vertical="center" wrapText="1"/>
    </xf>
    <xf numFmtId="2" fontId="14" fillId="5" borderId="63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14" fontId="19" fillId="0" borderId="3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73" xfId="0" applyFont="1" applyBorder="1" applyAlignment="1">
      <alignment horizontal="left" vertical="center"/>
    </xf>
    <xf numFmtId="0" fontId="19" fillId="0" borderId="7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3" fontId="46" fillId="0" borderId="39" xfId="0" applyNumberFormat="1" applyFont="1" applyBorder="1" applyAlignment="1" applyProtection="1">
      <alignment horizontal="center" vertical="center"/>
      <protection locked="0"/>
    </xf>
    <xf numFmtId="3" fontId="46" fillId="0" borderId="32" xfId="0" applyNumberFormat="1" applyFont="1" applyBorder="1" applyAlignment="1" applyProtection="1">
      <alignment horizontal="center" vertical="center"/>
      <protection locked="0"/>
    </xf>
    <xf numFmtId="3" fontId="46" fillId="0" borderId="31" xfId="0" applyNumberFormat="1" applyFont="1" applyBorder="1" applyAlignment="1" applyProtection="1">
      <alignment horizontal="center" vertical="center"/>
      <protection locked="0"/>
    </xf>
    <xf numFmtId="0" fontId="45" fillId="0" borderId="48" xfId="0" applyFont="1" applyFill="1" applyBorder="1" applyAlignment="1" applyProtection="1">
      <alignment horizontal="center" vertical="center"/>
    </xf>
    <xf numFmtId="0" fontId="45" fillId="0" borderId="49" xfId="0" applyFont="1" applyFill="1" applyBorder="1" applyAlignment="1" applyProtection="1">
      <alignment horizontal="center" vertical="center"/>
    </xf>
    <xf numFmtId="0" fontId="45" fillId="0" borderId="16" xfId="0" applyFont="1" applyFill="1" applyBorder="1" applyAlignment="1" applyProtection="1">
      <alignment horizontal="center" vertical="center"/>
    </xf>
    <xf numFmtId="0" fontId="46" fillId="0" borderId="39" xfId="0" applyFont="1" applyBorder="1" applyAlignment="1" applyProtection="1">
      <alignment horizontal="center" vertical="center" wrapText="1"/>
      <protection locked="0"/>
    </xf>
    <xf numFmtId="0" fontId="46" fillId="0" borderId="32" xfId="0" applyFont="1" applyBorder="1" applyAlignment="1" applyProtection="1">
      <alignment horizontal="center" vertical="center" wrapText="1"/>
      <protection locked="0"/>
    </xf>
    <xf numFmtId="0" fontId="46" fillId="0" borderId="31" xfId="0" applyFont="1" applyBorder="1" applyAlignment="1" applyProtection="1">
      <alignment horizontal="center" vertical="center" wrapText="1"/>
      <protection locked="0"/>
    </xf>
    <xf numFmtId="3" fontId="7" fillId="0" borderId="39" xfId="0" applyNumberFormat="1" applyFont="1" applyBorder="1" applyAlignment="1" applyProtection="1">
      <alignment horizontal="center" vertical="center"/>
      <protection locked="0"/>
    </xf>
    <xf numFmtId="3" fontId="7" fillId="0" borderId="32" xfId="0" applyNumberFormat="1" applyFont="1" applyBorder="1" applyAlignment="1" applyProtection="1">
      <alignment horizontal="center" vertical="center"/>
      <protection locked="0"/>
    </xf>
    <xf numFmtId="3" fontId="7" fillId="0" borderId="31" xfId="0" applyNumberFormat="1" applyFont="1" applyBorder="1" applyAlignment="1" applyProtection="1">
      <alignment horizontal="center" vertical="center"/>
      <protection locked="0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8"/>
  <sheetViews>
    <sheetView showGridLines="0" workbookViewId="0">
      <selection activeCell="H35" sqref="H35"/>
    </sheetView>
  </sheetViews>
  <sheetFormatPr defaultRowHeight="15.7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0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>
      <c r="F1" s="297"/>
      <c r="H1" s="202"/>
      <c r="I1" s="202" t="s">
        <v>669</v>
      </c>
      <c r="J1" s="298"/>
      <c r="K1" s="298"/>
    </row>
    <row r="2" spans="1:11" ht="20.25" customHeight="1">
      <c r="B2" s="544" t="s">
        <v>577</v>
      </c>
      <c r="C2" s="544"/>
      <c r="D2" s="544"/>
      <c r="E2" s="544"/>
      <c r="F2" s="544"/>
      <c r="G2" s="544"/>
      <c r="H2" s="544"/>
      <c r="I2" s="544"/>
    </row>
    <row r="3" spans="1:11" ht="19.5" customHeight="1">
      <c r="B3" s="544" t="s">
        <v>721</v>
      </c>
      <c r="C3" s="544"/>
      <c r="D3" s="544"/>
      <c r="E3" s="544"/>
      <c r="F3" s="544"/>
      <c r="G3" s="544"/>
      <c r="H3" s="544"/>
      <c r="I3" s="544"/>
    </row>
    <row r="4" spans="1:11" ht="12" customHeight="1">
      <c r="B4" s="299"/>
      <c r="C4" s="299"/>
      <c r="D4" s="299"/>
      <c r="E4" s="299"/>
      <c r="F4" s="299"/>
      <c r="G4" s="190"/>
      <c r="H4" s="191"/>
      <c r="I4" s="191"/>
    </row>
    <row r="5" spans="1:11" ht="12" customHeight="1" thickBot="1">
      <c r="B5" s="154"/>
      <c r="C5" s="154"/>
      <c r="D5" s="154"/>
      <c r="E5" s="299"/>
      <c r="F5" s="299"/>
      <c r="G5" s="190"/>
      <c r="H5" s="191"/>
      <c r="I5" s="191" t="s">
        <v>128</v>
      </c>
    </row>
    <row r="6" spans="1:11" ht="29.25" customHeight="1">
      <c r="B6" s="545" t="s">
        <v>60</v>
      </c>
      <c r="C6" s="559" t="s">
        <v>61</v>
      </c>
      <c r="D6" s="557" t="s">
        <v>84</v>
      </c>
      <c r="E6" s="547" t="s">
        <v>718</v>
      </c>
      <c r="F6" s="549" t="s">
        <v>719</v>
      </c>
      <c r="G6" s="563" t="s">
        <v>722</v>
      </c>
      <c r="H6" s="564"/>
      <c r="I6" s="561" t="s">
        <v>720</v>
      </c>
    </row>
    <row r="7" spans="1:11" ht="24.75" customHeight="1">
      <c r="A7" s="16"/>
      <c r="B7" s="546"/>
      <c r="C7" s="560"/>
      <c r="D7" s="558"/>
      <c r="E7" s="548"/>
      <c r="F7" s="550"/>
      <c r="G7" s="261" t="s">
        <v>67</v>
      </c>
      <c r="H7" s="312" t="s">
        <v>46</v>
      </c>
      <c r="I7" s="562"/>
    </row>
    <row r="8" spans="1:11" ht="16.5" customHeight="1" thickBot="1">
      <c r="A8" s="83"/>
      <c r="B8" s="300">
        <v>1</v>
      </c>
      <c r="C8" s="221">
        <v>2</v>
      </c>
      <c r="D8" s="301">
        <v>3</v>
      </c>
      <c r="E8" s="220">
        <v>4</v>
      </c>
      <c r="F8" s="301">
        <v>5</v>
      </c>
      <c r="G8" s="200">
        <v>6</v>
      </c>
      <c r="H8" s="313">
        <v>7</v>
      </c>
      <c r="I8" s="201">
        <v>8</v>
      </c>
    </row>
    <row r="9" spans="1:11" ht="20.100000000000001" customHeight="1">
      <c r="A9" s="83"/>
      <c r="B9" s="536"/>
      <c r="C9" s="306" t="s">
        <v>578</v>
      </c>
      <c r="D9" s="538">
        <v>1001</v>
      </c>
      <c r="E9" s="540">
        <v>582165</v>
      </c>
      <c r="F9" s="542">
        <v>522521</v>
      </c>
      <c r="G9" s="551">
        <v>101004</v>
      </c>
      <c r="H9" s="553">
        <v>120989</v>
      </c>
      <c r="I9" s="555">
        <f>IFERROR(H9/G9,"  ")</f>
        <v>1.1978634509524375</v>
      </c>
    </row>
    <row r="10" spans="1:11" ht="13.5" customHeight="1">
      <c r="A10" s="83"/>
      <c r="B10" s="537"/>
      <c r="C10" s="307" t="s">
        <v>579</v>
      </c>
      <c r="D10" s="539"/>
      <c r="E10" s="541"/>
      <c r="F10" s="543"/>
      <c r="G10" s="552"/>
      <c r="H10" s="554"/>
      <c r="I10" s="556" t="str">
        <f>IFERROR(H10/G10,"  ")</f>
        <v xml:space="preserve">  </v>
      </c>
    </row>
    <row r="11" spans="1:11" ht="20.100000000000001" customHeight="1">
      <c r="A11" s="83"/>
      <c r="B11" s="302">
        <v>60</v>
      </c>
      <c r="C11" s="213" t="s">
        <v>580</v>
      </c>
      <c r="D11" s="303">
        <v>1002</v>
      </c>
      <c r="E11" s="457">
        <v>3334</v>
      </c>
      <c r="F11" s="458">
        <v>2700</v>
      </c>
      <c r="G11" s="463">
        <v>540</v>
      </c>
      <c r="H11" s="451">
        <v>837</v>
      </c>
      <c r="I11" s="454">
        <f>IFERROR(H11/G11,"  ")</f>
        <v>1.55</v>
      </c>
    </row>
    <row r="12" spans="1:11" ht="20.100000000000001" customHeight="1">
      <c r="A12" s="83"/>
      <c r="B12" s="302" t="s">
        <v>581</v>
      </c>
      <c r="C12" s="213" t="s">
        <v>582</v>
      </c>
      <c r="D12" s="303">
        <v>1003</v>
      </c>
      <c r="E12" s="457">
        <v>3334</v>
      </c>
      <c r="F12" s="459">
        <v>2700</v>
      </c>
      <c r="G12" s="464">
        <v>540</v>
      </c>
      <c r="H12" s="451">
        <v>837</v>
      </c>
      <c r="I12" s="454">
        <f>IFERROR(H12/G12,"  ")</f>
        <v>1.55</v>
      </c>
    </row>
    <row r="13" spans="1:11" ht="20.100000000000001" customHeight="1">
      <c r="A13" s="83"/>
      <c r="B13" s="302" t="s">
        <v>583</v>
      </c>
      <c r="C13" s="213" t="s">
        <v>584</v>
      </c>
      <c r="D13" s="303">
        <v>1004</v>
      </c>
      <c r="E13" s="457"/>
      <c r="F13" s="459"/>
      <c r="G13" s="464"/>
      <c r="H13" s="451"/>
      <c r="I13" s="454" t="str">
        <f t="shared" ref="I13:I74" si="0">IFERROR(H13/G13,"  ")</f>
        <v xml:space="preserve">  </v>
      </c>
    </row>
    <row r="14" spans="1:11" ht="20.100000000000001" customHeight="1">
      <c r="A14" s="83"/>
      <c r="B14" s="302">
        <v>61</v>
      </c>
      <c r="C14" s="213" t="s">
        <v>585</v>
      </c>
      <c r="D14" s="303">
        <v>1005</v>
      </c>
      <c r="E14" s="457">
        <v>463935</v>
      </c>
      <c r="F14" s="459">
        <v>470671</v>
      </c>
      <c r="G14" s="464">
        <v>90634</v>
      </c>
      <c r="H14" s="451">
        <v>105257</v>
      </c>
      <c r="I14" s="454">
        <f t="shared" si="0"/>
        <v>1.1613412185272636</v>
      </c>
    </row>
    <row r="15" spans="1:11" ht="20.100000000000001" customHeight="1">
      <c r="A15" s="83"/>
      <c r="B15" s="302" t="s">
        <v>586</v>
      </c>
      <c r="C15" s="213" t="s">
        <v>587</v>
      </c>
      <c r="D15" s="303">
        <v>1006</v>
      </c>
      <c r="E15" s="457">
        <v>463935</v>
      </c>
      <c r="F15" s="459">
        <v>470671</v>
      </c>
      <c r="G15" s="464">
        <v>90634</v>
      </c>
      <c r="H15" s="451">
        <v>105257</v>
      </c>
      <c r="I15" s="454">
        <f t="shared" si="0"/>
        <v>1.1613412185272636</v>
      </c>
    </row>
    <row r="16" spans="1:11" ht="20.100000000000001" customHeight="1">
      <c r="A16" s="83"/>
      <c r="B16" s="302" t="s">
        <v>588</v>
      </c>
      <c r="C16" s="213" t="s">
        <v>589</v>
      </c>
      <c r="D16" s="303">
        <v>1007</v>
      </c>
      <c r="E16" s="457"/>
      <c r="F16" s="459"/>
      <c r="G16" s="464"/>
      <c r="H16" s="451"/>
      <c r="I16" s="454" t="str">
        <f t="shared" si="0"/>
        <v xml:space="preserve">  </v>
      </c>
    </row>
    <row r="17" spans="1:9" ht="20.100000000000001" customHeight="1">
      <c r="A17" s="83"/>
      <c r="B17" s="302">
        <v>62</v>
      </c>
      <c r="C17" s="213" t="s">
        <v>590</v>
      </c>
      <c r="D17" s="303">
        <v>1008</v>
      </c>
      <c r="E17" s="457"/>
      <c r="F17" s="459"/>
      <c r="G17" s="464"/>
      <c r="H17" s="451"/>
      <c r="I17" s="454" t="str">
        <f t="shared" si="0"/>
        <v xml:space="preserve">  </v>
      </c>
    </row>
    <row r="18" spans="1:9" ht="20.100000000000001" customHeight="1">
      <c r="A18" s="83"/>
      <c r="B18" s="302">
        <v>630</v>
      </c>
      <c r="C18" s="213" t="s">
        <v>591</v>
      </c>
      <c r="D18" s="303">
        <v>1009</v>
      </c>
      <c r="E18" s="457"/>
      <c r="F18" s="459"/>
      <c r="G18" s="464"/>
      <c r="H18" s="451"/>
      <c r="I18" s="454" t="str">
        <f t="shared" si="0"/>
        <v xml:space="preserve">  </v>
      </c>
    </row>
    <row r="19" spans="1:9" ht="20.100000000000001" customHeight="1">
      <c r="A19" s="83"/>
      <c r="B19" s="302">
        <v>631</v>
      </c>
      <c r="C19" s="213" t="s">
        <v>592</v>
      </c>
      <c r="D19" s="303">
        <v>1010</v>
      </c>
      <c r="E19" s="457"/>
      <c r="F19" s="459"/>
      <c r="G19" s="464"/>
      <c r="H19" s="451"/>
      <c r="I19" s="454" t="str">
        <f t="shared" si="0"/>
        <v xml:space="preserve">  </v>
      </c>
    </row>
    <row r="20" spans="1:9" ht="20.100000000000001" customHeight="1">
      <c r="A20" s="83"/>
      <c r="B20" s="302" t="s">
        <v>593</v>
      </c>
      <c r="C20" s="213" t="s">
        <v>594</v>
      </c>
      <c r="D20" s="303">
        <v>1011</v>
      </c>
      <c r="E20" s="457">
        <v>114763</v>
      </c>
      <c r="F20" s="459">
        <v>49150</v>
      </c>
      <c r="G20" s="464">
        <v>9830</v>
      </c>
      <c r="H20" s="451">
        <v>14895</v>
      </c>
      <c r="I20" s="454">
        <f t="shared" si="0"/>
        <v>1.5152594099694812</v>
      </c>
    </row>
    <row r="21" spans="1:9" ht="25.5" customHeight="1">
      <c r="A21" s="83"/>
      <c r="B21" s="302" t="s">
        <v>595</v>
      </c>
      <c r="C21" s="213" t="s">
        <v>596</v>
      </c>
      <c r="D21" s="303">
        <v>1012</v>
      </c>
      <c r="E21" s="457">
        <v>133</v>
      </c>
      <c r="F21" s="459"/>
      <c r="G21" s="464"/>
      <c r="H21" s="451"/>
      <c r="I21" s="454" t="str">
        <f t="shared" si="0"/>
        <v xml:space="preserve">  </v>
      </c>
    </row>
    <row r="22" spans="1:9" ht="20.100000000000001" customHeight="1">
      <c r="A22" s="83"/>
      <c r="B22" s="308"/>
      <c r="C22" s="309" t="s">
        <v>597</v>
      </c>
      <c r="D22" s="310">
        <v>1013</v>
      </c>
      <c r="E22" s="457">
        <v>576723</v>
      </c>
      <c r="F22" s="459">
        <v>660105</v>
      </c>
      <c r="G22" s="465">
        <v>130052</v>
      </c>
      <c r="H22" s="452">
        <v>147708</v>
      </c>
      <c r="I22" s="455">
        <f t="shared" si="0"/>
        <v>1.1357610801833113</v>
      </c>
    </row>
    <row r="23" spans="1:9" ht="20.100000000000001" customHeight="1">
      <c r="A23" s="83"/>
      <c r="B23" s="302">
        <v>50</v>
      </c>
      <c r="C23" s="213" t="s">
        <v>598</v>
      </c>
      <c r="D23" s="303">
        <v>1014</v>
      </c>
      <c r="E23" s="457">
        <v>2649</v>
      </c>
      <c r="F23" s="459">
        <v>3500</v>
      </c>
      <c r="G23" s="464">
        <v>700</v>
      </c>
      <c r="H23" s="451">
        <v>684</v>
      </c>
      <c r="I23" s="454">
        <f t="shared" si="0"/>
        <v>0.97714285714285709</v>
      </c>
    </row>
    <row r="24" spans="1:9" ht="20.100000000000001" customHeight="1">
      <c r="A24" s="83"/>
      <c r="B24" s="302">
        <v>51</v>
      </c>
      <c r="C24" s="213" t="s">
        <v>599</v>
      </c>
      <c r="D24" s="303">
        <v>1015</v>
      </c>
      <c r="E24" s="457">
        <v>56991</v>
      </c>
      <c r="F24" s="459">
        <v>82445</v>
      </c>
      <c r="G24" s="464">
        <v>15829</v>
      </c>
      <c r="H24" s="451">
        <v>16170</v>
      </c>
      <c r="I24" s="454">
        <f t="shared" si="0"/>
        <v>1.0215427380125086</v>
      </c>
    </row>
    <row r="25" spans="1:9" ht="25.5" customHeight="1">
      <c r="A25" s="83"/>
      <c r="B25" s="302">
        <v>52</v>
      </c>
      <c r="C25" s="213" t="s">
        <v>600</v>
      </c>
      <c r="D25" s="303">
        <v>1016</v>
      </c>
      <c r="E25" s="457">
        <v>413857</v>
      </c>
      <c r="F25" s="459">
        <v>443215</v>
      </c>
      <c r="G25" s="464">
        <v>87534</v>
      </c>
      <c r="H25" s="451">
        <v>107486</v>
      </c>
      <c r="I25" s="454">
        <f t="shared" si="0"/>
        <v>1.2279342883907967</v>
      </c>
    </row>
    <row r="26" spans="1:9" ht="20.100000000000001" customHeight="1">
      <c r="A26" s="83"/>
      <c r="B26" s="302">
        <v>520</v>
      </c>
      <c r="C26" s="213" t="s">
        <v>601</v>
      </c>
      <c r="D26" s="303">
        <v>1017</v>
      </c>
      <c r="E26" s="457">
        <v>327466</v>
      </c>
      <c r="F26" s="459">
        <v>357818</v>
      </c>
      <c r="G26" s="464">
        <v>70316</v>
      </c>
      <c r="H26" s="451">
        <v>85858</v>
      </c>
      <c r="I26" s="454">
        <f t="shared" si="0"/>
        <v>1.22103077535696</v>
      </c>
    </row>
    <row r="27" spans="1:9" ht="20.100000000000001" customHeight="1">
      <c r="A27" s="83"/>
      <c r="B27" s="302">
        <v>521</v>
      </c>
      <c r="C27" s="213" t="s">
        <v>602</v>
      </c>
      <c r="D27" s="303">
        <v>1018</v>
      </c>
      <c r="E27" s="457">
        <v>54446</v>
      </c>
      <c r="F27" s="459">
        <v>60682</v>
      </c>
      <c r="G27" s="464">
        <v>11925</v>
      </c>
      <c r="H27" s="451">
        <v>13866</v>
      </c>
      <c r="I27" s="454">
        <f t="shared" si="0"/>
        <v>1.1627672955974844</v>
      </c>
    </row>
    <row r="28" spans="1:9" ht="20.100000000000001" customHeight="1">
      <c r="A28" s="83"/>
      <c r="B28" s="302" t="s">
        <v>603</v>
      </c>
      <c r="C28" s="213" t="s">
        <v>604</v>
      </c>
      <c r="D28" s="303">
        <v>1019</v>
      </c>
      <c r="E28" s="457">
        <v>31945</v>
      </c>
      <c r="F28" s="459">
        <v>24715</v>
      </c>
      <c r="G28" s="464">
        <v>5293</v>
      </c>
      <c r="H28" s="451">
        <v>7762</v>
      </c>
      <c r="I28" s="454">
        <f t="shared" si="0"/>
        <v>1.4664651426412243</v>
      </c>
    </row>
    <row r="29" spans="1:9" ht="20.100000000000001" customHeight="1">
      <c r="A29" s="83"/>
      <c r="B29" s="302">
        <v>540</v>
      </c>
      <c r="C29" s="213" t="s">
        <v>605</v>
      </c>
      <c r="D29" s="303">
        <v>1020</v>
      </c>
      <c r="E29" s="457">
        <v>49893</v>
      </c>
      <c r="F29" s="459">
        <v>51000</v>
      </c>
      <c r="G29" s="464">
        <v>10200</v>
      </c>
      <c r="H29" s="451">
        <v>12419</v>
      </c>
      <c r="I29" s="454">
        <f t="shared" si="0"/>
        <v>1.2175490196078431</v>
      </c>
    </row>
    <row r="30" spans="1:9" ht="25.5" customHeight="1">
      <c r="A30" s="83"/>
      <c r="B30" s="302" t="s">
        <v>606</v>
      </c>
      <c r="C30" s="213" t="s">
        <v>607</v>
      </c>
      <c r="D30" s="303">
        <v>1021</v>
      </c>
      <c r="E30" s="457"/>
      <c r="F30" s="459"/>
      <c r="G30" s="464"/>
      <c r="H30" s="451"/>
      <c r="I30" s="454" t="str">
        <f t="shared" si="0"/>
        <v xml:space="preserve">  </v>
      </c>
    </row>
    <row r="31" spans="1:9" ht="20.100000000000001" customHeight="1">
      <c r="A31" s="83"/>
      <c r="B31" s="302">
        <v>53</v>
      </c>
      <c r="C31" s="213" t="s">
        <v>608</v>
      </c>
      <c r="D31" s="303">
        <v>1022</v>
      </c>
      <c r="E31" s="457">
        <v>33362</v>
      </c>
      <c r="F31" s="459">
        <v>52495</v>
      </c>
      <c r="G31" s="464">
        <v>10299</v>
      </c>
      <c r="H31" s="451">
        <v>6978</v>
      </c>
      <c r="I31" s="454">
        <f t="shared" si="0"/>
        <v>0.67754150888435771</v>
      </c>
    </row>
    <row r="32" spans="1:9" ht="20.100000000000001" customHeight="1">
      <c r="A32" s="83"/>
      <c r="B32" s="302" t="s">
        <v>609</v>
      </c>
      <c r="C32" s="213" t="s">
        <v>610</v>
      </c>
      <c r="D32" s="303">
        <v>1023</v>
      </c>
      <c r="E32" s="457">
        <v>2524</v>
      </c>
      <c r="F32" s="459">
        <v>4000</v>
      </c>
      <c r="G32" s="464">
        <v>800</v>
      </c>
      <c r="H32" s="451">
        <v>923</v>
      </c>
      <c r="I32" s="454">
        <f t="shared" si="0"/>
        <v>1.1537500000000001</v>
      </c>
    </row>
    <row r="33" spans="1:9" ht="20.100000000000001" customHeight="1">
      <c r="A33" s="83"/>
      <c r="B33" s="302">
        <v>55</v>
      </c>
      <c r="C33" s="213" t="s">
        <v>611</v>
      </c>
      <c r="D33" s="303">
        <v>1024</v>
      </c>
      <c r="E33" s="457">
        <v>17447</v>
      </c>
      <c r="F33" s="459">
        <v>23450</v>
      </c>
      <c r="G33" s="464">
        <v>4690</v>
      </c>
      <c r="H33" s="451">
        <v>3048</v>
      </c>
      <c r="I33" s="454">
        <f t="shared" si="0"/>
        <v>0.64989339019189762</v>
      </c>
    </row>
    <row r="34" spans="1:9" ht="20.100000000000001" customHeight="1">
      <c r="A34" s="83"/>
      <c r="B34" s="308"/>
      <c r="C34" s="309" t="s">
        <v>612</v>
      </c>
      <c r="D34" s="310">
        <v>1025</v>
      </c>
      <c r="E34" s="457">
        <v>5442</v>
      </c>
      <c r="F34" s="459"/>
      <c r="G34" s="465"/>
      <c r="H34" s="452"/>
      <c r="I34" s="455" t="str">
        <f t="shared" si="0"/>
        <v xml:space="preserve">  </v>
      </c>
    </row>
    <row r="35" spans="1:9" ht="20.100000000000001" customHeight="1">
      <c r="A35" s="83"/>
      <c r="B35" s="308"/>
      <c r="C35" s="309" t="s">
        <v>613</v>
      </c>
      <c r="D35" s="310">
        <v>1026</v>
      </c>
      <c r="E35" s="460"/>
      <c r="F35" s="459">
        <v>137584</v>
      </c>
      <c r="G35" s="465">
        <v>29048</v>
      </c>
      <c r="H35" s="452">
        <v>26719</v>
      </c>
      <c r="I35" s="455">
        <f t="shared" si="0"/>
        <v>0.91982236298540343</v>
      </c>
    </row>
    <row r="36" spans="1:9" ht="20.100000000000001" customHeight="1">
      <c r="A36" s="83"/>
      <c r="B36" s="537"/>
      <c r="C36" s="311" t="s">
        <v>614</v>
      </c>
      <c r="D36" s="539">
        <v>1027</v>
      </c>
      <c r="E36" s="567">
        <v>10973</v>
      </c>
      <c r="F36" s="565">
        <v>12000</v>
      </c>
      <c r="G36" s="582">
        <v>2400</v>
      </c>
      <c r="H36" s="553">
        <v>1654</v>
      </c>
      <c r="I36" s="555">
        <f t="shared" si="0"/>
        <v>0.68916666666666671</v>
      </c>
    </row>
    <row r="37" spans="1:9" ht="14.25" customHeight="1">
      <c r="A37" s="83"/>
      <c r="B37" s="537"/>
      <c r="C37" s="307" t="s">
        <v>615</v>
      </c>
      <c r="D37" s="539"/>
      <c r="E37" s="541"/>
      <c r="F37" s="566"/>
      <c r="G37" s="583"/>
      <c r="H37" s="554"/>
      <c r="I37" s="556" t="str">
        <f t="shared" si="0"/>
        <v xml:space="preserve">  </v>
      </c>
    </row>
    <row r="38" spans="1:9" ht="24" customHeight="1">
      <c r="A38" s="83"/>
      <c r="B38" s="302" t="s">
        <v>616</v>
      </c>
      <c r="C38" s="213" t="s">
        <v>617</v>
      </c>
      <c r="D38" s="303">
        <v>1028</v>
      </c>
      <c r="E38" s="457"/>
      <c r="F38" s="459"/>
      <c r="G38" s="464"/>
      <c r="H38" s="451"/>
      <c r="I38" s="454" t="str">
        <f t="shared" si="0"/>
        <v xml:space="preserve">  </v>
      </c>
    </row>
    <row r="39" spans="1:9" ht="20.100000000000001" customHeight="1">
      <c r="A39" s="83"/>
      <c r="B39" s="302">
        <v>662</v>
      </c>
      <c r="C39" s="213" t="s">
        <v>618</v>
      </c>
      <c r="D39" s="303">
        <v>1029</v>
      </c>
      <c r="E39" s="457">
        <v>6214</v>
      </c>
      <c r="F39" s="459">
        <v>7000</v>
      </c>
      <c r="G39" s="464">
        <v>1400</v>
      </c>
      <c r="H39" s="451">
        <v>1427</v>
      </c>
      <c r="I39" s="454">
        <f t="shared" si="0"/>
        <v>1.0192857142857144</v>
      </c>
    </row>
    <row r="40" spans="1:9" ht="20.100000000000001" customHeight="1">
      <c r="A40" s="83"/>
      <c r="B40" s="302" t="s">
        <v>126</v>
      </c>
      <c r="C40" s="213" t="s">
        <v>619</v>
      </c>
      <c r="D40" s="303">
        <v>1030</v>
      </c>
      <c r="E40" s="457">
        <v>1</v>
      </c>
      <c r="F40" s="459"/>
      <c r="G40" s="464"/>
      <c r="H40" s="451"/>
      <c r="I40" s="454" t="str">
        <f t="shared" si="0"/>
        <v xml:space="preserve">  </v>
      </c>
    </row>
    <row r="41" spans="1:9" ht="20.100000000000001" customHeight="1">
      <c r="A41" s="83"/>
      <c r="B41" s="302" t="s">
        <v>620</v>
      </c>
      <c r="C41" s="213" t="s">
        <v>621</v>
      </c>
      <c r="D41" s="303">
        <v>1031</v>
      </c>
      <c r="E41" s="457">
        <v>4758</v>
      </c>
      <c r="F41" s="459">
        <v>5000</v>
      </c>
      <c r="G41" s="464">
        <v>1000</v>
      </c>
      <c r="H41" s="451">
        <v>227</v>
      </c>
      <c r="I41" s="454">
        <f t="shared" si="0"/>
        <v>0.22700000000000001</v>
      </c>
    </row>
    <row r="42" spans="1:9" ht="20.100000000000001" customHeight="1">
      <c r="A42" s="83"/>
      <c r="B42" s="537"/>
      <c r="C42" s="311" t="s">
        <v>622</v>
      </c>
      <c r="D42" s="539">
        <v>1032</v>
      </c>
      <c r="E42" s="567">
        <v>4136</v>
      </c>
      <c r="F42" s="565">
        <v>7000</v>
      </c>
      <c r="G42" s="582">
        <v>1400</v>
      </c>
      <c r="H42" s="584">
        <v>895</v>
      </c>
      <c r="I42" s="555">
        <f t="shared" si="0"/>
        <v>0.63928571428571423</v>
      </c>
    </row>
    <row r="43" spans="1:9" ht="20.100000000000001" customHeight="1">
      <c r="A43" s="83"/>
      <c r="B43" s="537"/>
      <c r="C43" s="307" t="s">
        <v>623</v>
      </c>
      <c r="D43" s="539"/>
      <c r="E43" s="541"/>
      <c r="F43" s="566"/>
      <c r="G43" s="583"/>
      <c r="H43" s="585"/>
      <c r="I43" s="556" t="str">
        <f t="shared" si="0"/>
        <v xml:space="preserve">  </v>
      </c>
    </row>
    <row r="44" spans="1:9" ht="27.75" customHeight="1">
      <c r="A44" s="83"/>
      <c r="B44" s="302" t="s">
        <v>624</v>
      </c>
      <c r="C44" s="213" t="s">
        <v>625</v>
      </c>
      <c r="D44" s="303">
        <v>1033</v>
      </c>
      <c r="E44" s="457"/>
      <c r="F44" s="459"/>
      <c r="G44" s="464"/>
      <c r="H44" s="451"/>
      <c r="I44" s="454" t="str">
        <f t="shared" si="0"/>
        <v xml:space="preserve">  </v>
      </c>
    </row>
    <row r="45" spans="1:9" ht="20.100000000000001" customHeight="1">
      <c r="A45" s="83"/>
      <c r="B45" s="302">
        <v>562</v>
      </c>
      <c r="C45" s="213" t="s">
        <v>626</v>
      </c>
      <c r="D45" s="303">
        <v>1034</v>
      </c>
      <c r="E45" s="457">
        <v>4042</v>
      </c>
      <c r="F45" s="459">
        <v>4000</v>
      </c>
      <c r="G45" s="464">
        <v>800</v>
      </c>
      <c r="H45" s="451">
        <v>791</v>
      </c>
      <c r="I45" s="454">
        <f t="shared" si="0"/>
        <v>0.98875000000000002</v>
      </c>
    </row>
    <row r="46" spans="1:9" ht="20.100000000000001" customHeight="1">
      <c r="A46" s="83"/>
      <c r="B46" s="302" t="s">
        <v>127</v>
      </c>
      <c r="C46" s="213" t="s">
        <v>627</v>
      </c>
      <c r="D46" s="303">
        <v>1035</v>
      </c>
      <c r="E46" s="457">
        <v>8</v>
      </c>
      <c r="F46" s="459"/>
      <c r="G46" s="464"/>
      <c r="H46" s="451"/>
      <c r="I46" s="454" t="str">
        <f t="shared" si="0"/>
        <v xml:space="preserve">  </v>
      </c>
    </row>
    <row r="47" spans="1:9" ht="20.100000000000001" customHeight="1">
      <c r="A47" s="83"/>
      <c r="B47" s="302" t="s">
        <v>628</v>
      </c>
      <c r="C47" s="213" t="s">
        <v>629</v>
      </c>
      <c r="D47" s="303">
        <v>1036</v>
      </c>
      <c r="E47" s="457">
        <v>86</v>
      </c>
      <c r="F47" s="459">
        <v>3000</v>
      </c>
      <c r="G47" s="464">
        <v>600</v>
      </c>
      <c r="H47" s="451">
        <v>104</v>
      </c>
      <c r="I47" s="454">
        <f t="shared" si="0"/>
        <v>0.17333333333333334</v>
      </c>
    </row>
    <row r="48" spans="1:9" ht="20.100000000000001" customHeight="1">
      <c r="A48" s="83"/>
      <c r="B48" s="302"/>
      <c r="C48" s="204" t="s">
        <v>630</v>
      </c>
      <c r="D48" s="303">
        <v>1037</v>
      </c>
      <c r="E48" s="457">
        <v>6837</v>
      </c>
      <c r="F48" s="459">
        <v>5000</v>
      </c>
      <c r="G48" s="464">
        <v>1000</v>
      </c>
      <c r="H48" s="451">
        <v>759</v>
      </c>
      <c r="I48" s="454">
        <f t="shared" si="0"/>
        <v>0.75900000000000001</v>
      </c>
    </row>
    <row r="49" spans="1:9" ht="20.100000000000001" customHeight="1">
      <c r="A49" s="83"/>
      <c r="B49" s="302"/>
      <c r="C49" s="204" t="s">
        <v>631</v>
      </c>
      <c r="D49" s="303">
        <v>1038</v>
      </c>
      <c r="E49" s="457"/>
      <c r="F49" s="459"/>
      <c r="G49" s="464"/>
      <c r="H49" s="451"/>
      <c r="I49" s="454" t="str">
        <f t="shared" si="0"/>
        <v xml:space="preserve">  </v>
      </c>
    </row>
    <row r="50" spans="1:9" ht="34.5" customHeight="1">
      <c r="A50" s="83"/>
      <c r="B50" s="302" t="s">
        <v>632</v>
      </c>
      <c r="C50" s="204" t="s">
        <v>633</v>
      </c>
      <c r="D50" s="303">
        <v>1039</v>
      </c>
      <c r="E50" s="457">
        <v>8287</v>
      </c>
      <c r="F50" s="459">
        <v>8000</v>
      </c>
      <c r="G50" s="464">
        <v>1600</v>
      </c>
      <c r="H50" s="451">
        <v>1371</v>
      </c>
      <c r="I50" s="454">
        <f t="shared" si="0"/>
        <v>0.85687500000000005</v>
      </c>
    </row>
    <row r="51" spans="1:9" ht="35.25" customHeight="1">
      <c r="A51" s="83"/>
      <c r="B51" s="302" t="s">
        <v>634</v>
      </c>
      <c r="C51" s="204" t="s">
        <v>635</v>
      </c>
      <c r="D51" s="303">
        <v>1040</v>
      </c>
      <c r="E51" s="457">
        <v>16619</v>
      </c>
      <c r="F51" s="459">
        <v>15000</v>
      </c>
      <c r="G51" s="464">
        <v>3000</v>
      </c>
      <c r="H51" s="451"/>
      <c r="I51" s="454">
        <f t="shared" si="0"/>
        <v>0</v>
      </c>
    </row>
    <row r="52" spans="1:9" ht="20.100000000000001" customHeight="1">
      <c r="A52" s="83"/>
      <c r="B52" s="308">
        <v>67</v>
      </c>
      <c r="C52" s="309" t="s">
        <v>636</v>
      </c>
      <c r="D52" s="310">
        <v>1041</v>
      </c>
      <c r="E52" s="457">
        <v>7407</v>
      </c>
      <c r="F52" s="459">
        <v>1000</v>
      </c>
      <c r="G52" s="465">
        <v>200</v>
      </c>
      <c r="H52" s="452">
        <v>1455</v>
      </c>
      <c r="I52" s="455">
        <f t="shared" si="0"/>
        <v>7.2750000000000004</v>
      </c>
    </row>
    <row r="53" spans="1:9" ht="20.100000000000001" customHeight="1">
      <c r="A53" s="83"/>
      <c r="B53" s="308">
        <v>57</v>
      </c>
      <c r="C53" s="309" t="s">
        <v>637</v>
      </c>
      <c r="D53" s="310">
        <v>1042</v>
      </c>
      <c r="E53" s="457">
        <v>8341</v>
      </c>
      <c r="F53" s="459">
        <v>5550</v>
      </c>
      <c r="G53" s="465">
        <v>1110</v>
      </c>
      <c r="H53" s="452">
        <v>1368</v>
      </c>
      <c r="I53" s="455">
        <f t="shared" si="0"/>
        <v>1.2324324324324325</v>
      </c>
    </row>
    <row r="54" spans="1:9" ht="20.100000000000001" customHeight="1">
      <c r="A54" s="83"/>
      <c r="B54" s="537"/>
      <c r="C54" s="311" t="s">
        <v>638</v>
      </c>
      <c r="D54" s="539">
        <v>1043</v>
      </c>
      <c r="E54" s="567">
        <v>608832</v>
      </c>
      <c r="F54" s="565">
        <v>543521</v>
      </c>
      <c r="G54" s="582">
        <v>105204</v>
      </c>
      <c r="H54" s="553">
        <v>125469</v>
      </c>
      <c r="I54" s="555">
        <f t="shared" si="0"/>
        <v>1.1926257556746891</v>
      </c>
    </row>
    <row r="55" spans="1:9" ht="12" customHeight="1">
      <c r="A55" s="83"/>
      <c r="B55" s="537"/>
      <c r="C55" s="307" t="s">
        <v>639</v>
      </c>
      <c r="D55" s="539"/>
      <c r="E55" s="541"/>
      <c r="F55" s="566"/>
      <c r="G55" s="583"/>
      <c r="H55" s="554"/>
      <c r="I55" s="556" t="str">
        <f t="shared" si="0"/>
        <v xml:space="preserve">  </v>
      </c>
    </row>
    <row r="56" spans="1:9" ht="20.100000000000001" customHeight="1">
      <c r="A56" s="83"/>
      <c r="B56" s="537"/>
      <c r="C56" s="311" t="s">
        <v>640</v>
      </c>
      <c r="D56" s="539">
        <v>1044</v>
      </c>
      <c r="E56" s="567">
        <v>605819</v>
      </c>
      <c r="F56" s="565">
        <v>687655</v>
      </c>
      <c r="G56" s="582">
        <v>135562</v>
      </c>
      <c r="H56" s="553">
        <v>149971</v>
      </c>
      <c r="I56" s="555">
        <f t="shared" si="0"/>
        <v>1.1062908484678597</v>
      </c>
    </row>
    <row r="57" spans="1:9" ht="13.5" customHeight="1">
      <c r="A57" s="83"/>
      <c r="B57" s="537"/>
      <c r="C57" s="307" t="s">
        <v>641</v>
      </c>
      <c r="D57" s="539"/>
      <c r="E57" s="541"/>
      <c r="F57" s="566"/>
      <c r="G57" s="583"/>
      <c r="H57" s="554"/>
      <c r="I57" s="556" t="str">
        <f t="shared" si="0"/>
        <v xml:space="preserve">  </v>
      </c>
    </row>
    <row r="58" spans="1:9" ht="20.100000000000001" customHeight="1">
      <c r="A58" s="83"/>
      <c r="B58" s="302"/>
      <c r="C58" s="204" t="s">
        <v>642</v>
      </c>
      <c r="D58" s="303">
        <v>1045</v>
      </c>
      <c r="E58" s="457">
        <v>3013</v>
      </c>
      <c r="F58" s="459"/>
      <c r="G58" s="464"/>
      <c r="H58" s="451"/>
      <c r="I58" s="454" t="str">
        <f t="shared" si="0"/>
        <v xml:space="preserve">  </v>
      </c>
    </row>
    <row r="59" spans="1:9" ht="20.100000000000001" customHeight="1">
      <c r="A59" s="83"/>
      <c r="B59" s="302"/>
      <c r="C59" s="204" t="s">
        <v>643</v>
      </c>
      <c r="D59" s="303">
        <v>1046</v>
      </c>
      <c r="E59" s="457"/>
      <c r="F59" s="459">
        <v>144134</v>
      </c>
      <c r="G59" s="464">
        <v>30358</v>
      </c>
      <c r="H59" s="451">
        <v>24502</v>
      </c>
      <c r="I59" s="454">
        <f t="shared" si="0"/>
        <v>0.80710191712234003</v>
      </c>
    </row>
    <row r="60" spans="1:9" ht="41.25" customHeight="1">
      <c r="A60" s="83"/>
      <c r="B60" s="302" t="s">
        <v>92</v>
      </c>
      <c r="C60" s="204" t="s">
        <v>644</v>
      </c>
      <c r="D60" s="303">
        <v>1047</v>
      </c>
      <c r="E60" s="457"/>
      <c r="F60" s="459"/>
      <c r="G60" s="464"/>
      <c r="H60" s="451"/>
      <c r="I60" s="454" t="str">
        <f t="shared" si="0"/>
        <v xml:space="preserve">  </v>
      </c>
    </row>
    <row r="61" spans="1:9" ht="45" customHeight="1">
      <c r="A61" s="83"/>
      <c r="B61" s="302" t="s">
        <v>645</v>
      </c>
      <c r="C61" s="204" t="s">
        <v>646</v>
      </c>
      <c r="D61" s="303">
        <v>1048</v>
      </c>
      <c r="E61" s="457">
        <v>820</v>
      </c>
      <c r="F61" s="459"/>
      <c r="G61" s="464"/>
      <c r="H61" s="451"/>
      <c r="I61" s="454" t="str">
        <f t="shared" si="0"/>
        <v xml:space="preserve">  </v>
      </c>
    </row>
    <row r="62" spans="1:9" ht="20.100000000000001" customHeight="1">
      <c r="A62" s="83"/>
      <c r="B62" s="568"/>
      <c r="C62" s="209" t="s">
        <v>647</v>
      </c>
      <c r="D62" s="569">
        <v>1049</v>
      </c>
      <c r="E62" s="567">
        <v>2193</v>
      </c>
      <c r="F62" s="565"/>
      <c r="G62" s="576"/>
      <c r="H62" s="580"/>
      <c r="I62" s="574" t="str">
        <f t="shared" si="0"/>
        <v xml:space="preserve">  </v>
      </c>
    </row>
    <row r="63" spans="1:9" ht="12.75" customHeight="1">
      <c r="A63" s="83"/>
      <c r="B63" s="568"/>
      <c r="C63" s="210" t="s">
        <v>668</v>
      </c>
      <c r="D63" s="569"/>
      <c r="E63" s="541"/>
      <c r="F63" s="566"/>
      <c r="G63" s="577"/>
      <c r="H63" s="581"/>
      <c r="I63" s="575" t="str">
        <f t="shared" si="0"/>
        <v xml:space="preserve">  </v>
      </c>
    </row>
    <row r="64" spans="1:9" ht="20.100000000000001" customHeight="1">
      <c r="A64" s="83"/>
      <c r="B64" s="568"/>
      <c r="C64" s="209" t="s">
        <v>648</v>
      </c>
      <c r="D64" s="569">
        <v>1050</v>
      </c>
      <c r="E64" s="567"/>
      <c r="F64" s="565">
        <v>144134</v>
      </c>
      <c r="G64" s="576">
        <v>30358</v>
      </c>
      <c r="H64" s="578">
        <v>24502</v>
      </c>
      <c r="I64" s="572">
        <f t="shared" si="0"/>
        <v>0.80710191712234003</v>
      </c>
    </row>
    <row r="65" spans="1:9" ht="14.25" customHeight="1">
      <c r="A65" s="83"/>
      <c r="B65" s="568"/>
      <c r="C65" s="210" t="s">
        <v>649</v>
      </c>
      <c r="D65" s="569"/>
      <c r="E65" s="541"/>
      <c r="F65" s="566"/>
      <c r="G65" s="577"/>
      <c r="H65" s="579"/>
      <c r="I65" s="573" t="str">
        <f t="shared" si="0"/>
        <v xml:space="preserve">  </v>
      </c>
    </row>
    <row r="66" spans="1:9" ht="20.100000000000001" customHeight="1">
      <c r="A66" s="83"/>
      <c r="B66" s="302"/>
      <c r="C66" s="204" t="s">
        <v>650</v>
      </c>
      <c r="D66" s="303"/>
      <c r="E66" s="457"/>
      <c r="F66" s="459"/>
      <c r="G66" s="464"/>
      <c r="H66" s="451"/>
      <c r="I66" s="454" t="str">
        <f t="shared" si="0"/>
        <v xml:space="preserve">  </v>
      </c>
    </row>
    <row r="67" spans="1:9" ht="20.100000000000001" customHeight="1">
      <c r="A67" s="83"/>
      <c r="B67" s="302">
        <v>721</v>
      </c>
      <c r="C67" s="213" t="s">
        <v>651</v>
      </c>
      <c r="D67" s="303">
        <v>1051</v>
      </c>
      <c r="E67" s="457">
        <v>2625</v>
      </c>
      <c r="F67" s="459"/>
      <c r="G67" s="464"/>
      <c r="H67" s="451"/>
      <c r="I67" s="454" t="str">
        <f t="shared" si="0"/>
        <v xml:space="preserve">  </v>
      </c>
    </row>
    <row r="68" spans="1:9" ht="20.100000000000001" customHeight="1">
      <c r="A68" s="83"/>
      <c r="B68" s="302" t="s">
        <v>652</v>
      </c>
      <c r="C68" s="213" t="s">
        <v>653</v>
      </c>
      <c r="D68" s="303">
        <v>1052</v>
      </c>
      <c r="E68" s="457"/>
      <c r="F68" s="459"/>
      <c r="G68" s="464"/>
      <c r="H68" s="451"/>
      <c r="I68" s="454" t="str">
        <f t="shared" si="0"/>
        <v xml:space="preserve">  </v>
      </c>
    </row>
    <row r="69" spans="1:9" ht="20.100000000000001" customHeight="1">
      <c r="A69" s="83"/>
      <c r="B69" s="302" t="s">
        <v>654</v>
      </c>
      <c r="C69" s="213" t="s">
        <v>655</v>
      </c>
      <c r="D69" s="303">
        <v>1053</v>
      </c>
      <c r="E69" s="457">
        <v>1754</v>
      </c>
      <c r="F69" s="459"/>
      <c r="G69" s="464"/>
      <c r="H69" s="451"/>
      <c r="I69" s="454" t="str">
        <f t="shared" si="0"/>
        <v xml:space="preserve">  </v>
      </c>
    </row>
    <row r="70" spans="1:9" ht="20.100000000000001" customHeight="1">
      <c r="A70" s="83"/>
      <c r="B70" s="302">
        <v>723</v>
      </c>
      <c r="C70" s="204" t="s">
        <v>656</v>
      </c>
      <c r="D70" s="303">
        <v>1054</v>
      </c>
      <c r="E70" s="457"/>
      <c r="F70" s="459"/>
      <c r="G70" s="464"/>
      <c r="H70" s="451"/>
      <c r="I70" s="454" t="str">
        <f t="shared" si="0"/>
        <v xml:space="preserve">  </v>
      </c>
    </row>
    <row r="71" spans="1:9" ht="20.100000000000001" customHeight="1">
      <c r="A71" s="83"/>
      <c r="B71" s="537"/>
      <c r="C71" s="311" t="s">
        <v>657</v>
      </c>
      <c r="D71" s="539">
        <v>1055</v>
      </c>
      <c r="E71" s="567">
        <v>1322</v>
      </c>
      <c r="F71" s="565"/>
      <c r="G71" s="570"/>
      <c r="H71" s="553"/>
      <c r="I71" s="555" t="str">
        <f t="shared" si="0"/>
        <v xml:space="preserve">  </v>
      </c>
    </row>
    <row r="72" spans="1:9" ht="14.25" customHeight="1">
      <c r="A72" s="83"/>
      <c r="B72" s="537"/>
      <c r="C72" s="307" t="s">
        <v>658</v>
      </c>
      <c r="D72" s="539"/>
      <c r="E72" s="541"/>
      <c r="F72" s="566"/>
      <c r="G72" s="571"/>
      <c r="H72" s="554"/>
      <c r="I72" s="556" t="str">
        <f t="shared" si="0"/>
        <v xml:space="preserve">  </v>
      </c>
    </row>
    <row r="73" spans="1:9" ht="20.100000000000001" customHeight="1">
      <c r="A73" s="83"/>
      <c r="B73" s="537"/>
      <c r="C73" s="311" t="s">
        <v>659</v>
      </c>
      <c r="D73" s="539">
        <v>1056</v>
      </c>
      <c r="E73" s="567"/>
      <c r="F73" s="565"/>
      <c r="G73" s="570"/>
      <c r="H73" s="553"/>
      <c r="I73" s="555" t="str">
        <f t="shared" si="0"/>
        <v xml:space="preserve">  </v>
      </c>
    </row>
    <row r="74" spans="1:9" ht="14.25" customHeight="1">
      <c r="A74" s="83"/>
      <c r="B74" s="537"/>
      <c r="C74" s="307" t="s">
        <v>660</v>
      </c>
      <c r="D74" s="539"/>
      <c r="E74" s="541"/>
      <c r="F74" s="566"/>
      <c r="G74" s="571"/>
      <c r="H74" s="554"/>
      <c r="I74" s="556" t="str">
        <f t="shared" si="0"/>
        <v xml:space="preserve">  </v>
      </c>
    </row>
    <row r="75" spans="1:9" ht="20.100000000000001" customHeight="1">
      <c r="A75" s="83"/>
      <c r="B75" s="302"/>
      <c r="C75" s="213" t="s">
        <v>661</v>
      </c>
      <c r="D75" s="303">
        <v>1057</v>
      </c>
      <c r="E75" s="457"/>
      <c r="F75" s="459"/>
      <c r="G75" s="464"/>
      <c r="H75" s="451"/>
      <c r="I75" s="454" t="str">
        <f t="shared" ref="I75:I81" si="1">IFERROR(H75/G75,"  ")</f>
        <v xml:space="preserve">  </v>
      </c>
    </row>
    <row r="76" spans="1:9" ht="20.100000000000001" customHeight="1">
      <c r="A76" s="83"/>
      <c r="B76" s="302"/>
      <c r="C76" s="213" t="s">
        <v>662</v>
      </c>
      <c r="D76" s="303">
        <v>1058</v>
      </c>
      <c r="E76" s="457"/>
      <c r="F76" s="459"/>
      <c r="G76" s="464"/>
      <c r="H76" s="451"/>
      <c r="I76" s="454" t="str">
        <f t="shared" si="1"/>
        <v xml:space="preserve">  </v>
      </c>
    </row>
    <row r="77" spans="1:9" ht="20.100000000000001" customHeight="1">
      <c r="A77" s="83"/>
      <c r="B77" s="302"/>
      <c r="C77" s="213" t="s">
        <v>663</v>
      </c>
      <c r="D77" s="303">
        <v>1059</v>
      </c>
      <c r="E77" s="457"/>
      <c r="F77" s="459"/>
      <c r="G77" s="464"/>
      <c r="H77" s="451"/>
      <c r="I77" s="454" t="str">
        <f t="shared" si="1"/>
        <v xml:space="preserve">  </v>
      </c>
    </row>
    <row r="78" spans="1:9" ht="20.100000000000001" customHeight="1">
      <c r="A78" s="83"/>
      <c r="B78" s="302"/>
      <c r="C78" s="213" t="s">
        <v>664</v>
      </c>
      <c r="D78" s="303">
        <v>1060</v>
      </c>
      <c r="E78" s="457"/>
      <c r="F78" s="459"/>
      <c r="G78" s="464"/>
      <c r="H78" s="451"/>
      <c r="I78" s="454" t="str">
        <f t="shared" si="1"/>
        <v xml:space="preserve">  </v>
      </c>
    </row>
    <row r="79" spans="1:9" ht="20.100000000000001" customHeight="1">
      <c r="A79" s="83"/>
      <c r="B79" s="302"/>
      <c r="C79" s="213" t="s">
        <v>665</v>
      </c>
      <c r="D79" s="303"/>
      <c r="E79" s="457"/>
      <c r="F79" s="459"/>
      <c r="G79" s="464"/>
      <c r="H79" s="451"/>
      <c r="I79" s="454" t="str">
        <f t="shared" si="1"/>
        <v xml:space="preserve">  </v>
      </c>
    </row>
    <row r="80" spans="1:9" ht="20.100000000000001" customHeight="1">
      <c r="A80" s="83"/>
      <c r="B80" s="302"/>
      <c r="C80" s="213" t="s">
        <v>666</v>
      </c>
      <c r="D80" s="303">
        <v>1061</v>
      </c>
      <c r="E80" s="457"/>
      <c r="F80" s="459"/>
      <c r="G80" s="464"/>
      <c r="H80" s="451"/>
      <c r="I80" s="454" t="str">
        <f t="shared" si="1"/>
        <v xml:space="preserve">  </v>
      </c>
    </row>
    <row r="81" spans="1:9" ht="20.100000000000001" customHeight="1" thickBot="1">
      <c r="A81" s="83"/>
      <c r="B81" s="220"/>
      <c r="C81" s="304" t="s">
        <v>667</v>
      </c>
      <c r="D81" s="301">
        <v>1062</v>
      </c>
      <c r="E81" s="461"/>
      <c r="F81" s="462"/>
      <c r="G81" s="466"/>
      <c r="H81" s="453"/>
      <c r="I81" s="456" t="str">
        <f t="shared" si="1"/>
        <v xml:space="preserve">  </v>
      </c>
    </row>
    <row r="82" spans="1:9">
      <c r="B82" s="234"/>
      <c r="G82" s="13"/>
      <c r="H82" s="13"/>
      <c r="I82" s="13"/>
    </row>
    <row r="83" spans="1:9">
      <c r="B83" s="190" t="s">
        <v>739</v>
      </c>
      <c r="G83" s="13"/>
      <c r="H83" s="13"/>
      <c r="I83" s="13"/>
    </row>
    <row r="84" spans="1:9">
      <c r="G84" s="13"/>
      <c r="H84" s="13"/>
      <c r="I84" s="13"/>
    </row>
    <row r="85" spans="1:9">
      <c r="G85" s="13"/>
      <c r="H85" s="13"/>
      <c r="I85" s="13"/>
    </row>
    <row r="86" spans="1:9">
      <c r="G86" s="13"/>
      <c r="H86" s="13"/>
      <c r="I86" s="13"/>
    </row>
    <row r="87" spans="1:9">
      <c r="G87" s="13"/>
      <c r="H87" s="13"/>
      <c r="I87" s="13"/>
    </row>
    <row r="88" spans="1:9">
      <c r="G88" s="13"/>
      <c r="H88" s="13"/>
      <c r="I88" s="13"/>
    </row>
    <row r="89" spans="1:9">
      <c r="G89" s="13"/>
      <c r="H89" s="13"/>
      <c r="I89" s="13"/>
    </row>
    <row r="90" spans="1:9">
      <c r="G90" s="13"/>
      <c r="H90" s="13"/>
      <c r="I90" s="13"/>
    </row>
    <row r="91" spans="1:9">
      <c r="G91" s="13"/>
      <c r="H91" s="13"/>
      <c r="I91" s="13"/>
    </row>
    <row r="92" spans="1:9">
      <c r="G92" s="13"/>
      <c r="H92" s="13"/>
      <c r="I92" s="13"/>
    </row>
    <row r="93" spans="1:9">
      <c r="G93" s="13"/>
      <c r="H93" s="13"/>
      <c r="I93" s="13"/>
    </row>
    <row r="94" spans="1:9">
      <c r="G94" s="13"/>
      <c r="H94" s="13"/>
      <c r="I94" s="13"/>
    </row>
    <row r="95" spans="1:9">
      <c r="G95" s="13"/>
      <c r="H95" s="13"/>
      <c r="I95" s="13"/>
    </row>
    <row r="96" spans="1:9">
      <c r="G96" s="13"/>
      <c r="H96" s="13"/>
      <c r="I96" s="13"/>
    </row>
    <row r="97" spans="7:9">
      <c r="G97" s="13"/>
      <c r="H97" s="13"/>
      <c r="I97" s="13"/>
    </row>
    <row r="98" spans="7:9">
      <c r="G98" s="13"/>
      <c r="H98" s="13"/>
      <c r="I98" s="13"/>
    </row>
    <row r="99" spans="7:9">
      <c r="G99" s="13"/>
      <c r="H99" s="13"/>
      <c r="I99" s="13"/>
    </row>
    <row r="100" spans="7:9">
      <c r="G100" s="13"/>
      <c r="H100" s="13"/>
      <c r="I100" s="13"/>
    </row>
    <row r="101" spans="7:9">
      <c r="G101" s="13"/>
      <c r="H101" s="13"/>
      <c r="I101" s="13"/>
    </row>
    <row r="102" spans="7:9">
      <c r="G102" s="13"/>
      <c r="H102" s="13"/>
      <c r="I102" s="13"/>
    </row>
    <row r="103" spans="7:9">
      <c r="G103" s="13"/>
      <c r="H103" s="13"/>
      <c r="I103" s="13"/>
    </row>
    <row r="104" spans="7:9">
      <c r="G104" s="13"/>
      <c r="H104" s="13"/>
      <c r="I104" s="13"/>
    </row>
    <row r="105" spans="7:9">
      <c r="G105" s="13"/>
      <c r="H105" s="13"/>
      <c r="I105" s="13"/>
    </row>
    <row r="106" spans="7:9">
      <c r="G106" s="13"/>
      <c r="H106" s="13"/>
      <c r="I106" s="13"/>
    </row>
    <row r="107" spans="7:9">
      <c r="G107" s="13"/>
      <c r="H107" s="13"/>
      <c r="I107" s="13"/>
    </row>
    <row r="108" spans="7:9">
      <c r="G108" s="13"/>
      <c r="H108" s="13"/>
      <c r="I108" s="13"/>
    </row>
    <row r="109" spans="7:9">
      <c r="G109" s="13"/>
      <c r="H109" s="13"/>
      <c r="I109" s="13"/>
    </row>
    <row r="110" spans="7:9">
      <c r="G110" s="13"/>
      <c r="H110" s="13"/>
      <c r="I110" s="13"/>
    </row>
    <row r="111" spans="7:9">
      <c r="G111" s="13"/>
      <c r="H111" s="13"/>
      <c r="I111" s="13"/>
    </row>
    <row r="112" spans="7:9">
      <c r="G112" s="13"/>
      <c r="H112" s="13"/>
      <c r="I112" s="13"/>
    </row>
    <row r="113" spans="7:9">
      <c r="G113" s="13"/>
      <c r="H113" s="13"/>
      <c r="I113" s="13"/>
    </row>
    <row r="114" spans="7:9">
      <c r="G114" s="13"/>
      <c r="H114" s="13"/>
      <c r="I114" s="13"/>
    </row>
    <row r="115" spans="7:9">
      <c r="G115" s="13"/>
      <c r="H115" s="13"/>
      <c r="I115" s="13"/>
    </row>
    <row r="116" spans="7:9">
      <c r="G116" s="13"/>
      <c r="H116" s="13"/>
      <c r="I116" s="13"/>
    </row>
    <row r="117" spans="7:9">
      <c r="G117" s="13"/>
      <c r="H117" s="13"/>
      <c r="I117" s="13"/>
    </row>
    <row r="118" spans="7:9">
      <c r="G118" s="13"/>
      <c r="H118" s="13"/>
      <c r="I118" s="13"/>
    </row>
    <row r="119" spans="7:9">
      <c r="G119" s="13"/>
      <c r="H119" s="13"/>
      <c r="I119" s="13"/>
    </row>
    <row r="120" spans="7:9">
      <c r="G120" s="13"/>
      <c r="H120" s="13"/>
      <c r="I120" s="13"/>
    </row>
    <row r="121" spans="7:9">
      <c r="G121" s="13"/>
      <c r="H121" s="13"/>
      <c r="I121" s="13"/>
    </row>
    <row r="122" spans="7:9">
      <c r="G122" s="13"/>
      <c r="H122" s="13"/>
      <c r="I122" s="13"/>
    </row>
    <row r="123" spans="7:9">
      <c r="G123" s="13"/>
      <c r="H123" s="13"/>
      <c r="I123" s="13"/>
    </row>
    <row r="124" spans="7:9">
      <c r="G124" s="13"/>
      <c r="H124" s="13"/>
      <c r="I124" s="13"/>
    </row>
    <row r="125" spans="7:9">
      <c r="G125" s="13"/>
      <c r="H125" s="13"/>
      <c r="I125" s="13"/>
    </row>
    <row r="126" spans="7:9">
      <c r="G126" s="13"/>
      <c r="H126" s="13"/>
      <c r="I126" s="13"/>
    </row>
    <row r="127" spans="7:9">
      <c r="G127" s="13"/>
      <c r="H127" s="13"/>
      <c r="I127" s="13"/>
    </row>
    <row r="128" spans="7:9">
      <c r="G128" s="13"/>
      <c r="H128" s="13"/>
      <c r="I128" s="13"/>
    </row>
    <row r="129" spans="7:9">
      <c r="G129" s="13"/>
      <c r="H129" s="13"/>
      <c r="I129" s="13"/>
    </row>
    <row r="130" spans="7:9">
      <c r="G130" s="13"/>
      <c r="H130" s="13"/>
      <c r="I130" s="13"/>
    </row>
    <row r="131" spans="7:9">
      <c r="G131" s="13"/>
      <c r="H131" s="13"/>
      <c r="I131" s="13"/>
    </row>
    <row r="132" spans="7:9">
      <c r="G132" s="13"/>
      <c r="H132" s="13"/>
      <c r="I132" s="13"/>
    </row>
    <row r="133" spans="7:9">
      <c r="G133" s="13"/>
      <c r="H133" s="13"/>
      <c r="I133" s="13"/>
    </row>
    <row r="134" spans="7:9">
      <c r="G134" s="13"/>
      <c r="H134" s="13"/>
      <c r="I134" s="13"/>
    </row>
    <row r="135" spans="7:9">
      <c r="G135" s="13"/>
      <c r="H135" s="13"/>
      <c r="I135" s="13"/>
    </row>
    <row r="136" spans="7:9">
      <c r="G136" s="13"/>
      <c r="H136" s="13"/>
      <c r="I136" s="13"/>
    </row>
    <row r="137" spans="7:9">
      <c r="G137" s="13"/>
      <c r="H137" s="13"/>
      <c r="I137" s="13"/>
    </row>
    <row r="138" spans="7:9">
      <c r="G138" s="13"/>
      <c r="H138" s="13"/>
      <c r="I138" s="13"/>
    </row>
    <row r="139" spans="7:9">
      <c r="G139" s="13"/>
      <c r="H139" s="13"/>
      <c r="I139" s="13"/>
    </row>
    <row r="140" spans="7:9">
      <c r="G140" s="13"/>
      <c r="H140" s="13"/>
      <c r="I140" s="13"/>
    </row>
    <row r="141" spans="7:9">
      <c r="G141" s="13"/>
      <c r="H141" s="13"/>
      <c r="I141" s="13"/>
    </row>
    <row r="142" spans="7:9">
      <c r="G142" s="13"/>
      <c r="H142" s="13"/>
      <c r="I142" s="13"/>
    </row>
    <row r="143" spans="7:9">
      <c r="G143" s="13"/>
      <c r="H143" s="13"/>
      <c r="I143" s="13"/>
    </row>
    <row r="144" spans="7:9">
      <c r="G144" s="13"/>
      <c r="H144" s="13"/>
      <c r="I144" s="13"/>
    </row>
    <row r="145" spans="7:9">
      <c r="G145" s="13"/>
      <c r="H145" s="13"/>
      <c r="I145" s="13"/>
    </row>
    <row r="146" spans="7:9">
      <c r="G146" s="13"/>
      <c r="H146" s="13"/>
      <c r="I146" s="13"/>
    </row>
    <row r="147" spans="7:9">
      <c r="G147" s="13"/>
      <c r="H147" s="13"/>
      <c r="I147" s="13"/>
    </row>
    <row r="148" spans="7:9">
      <c r="G148" s="13"/>
      <c r="H148" s="13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W38"/>
  <sheetViews>
    <sheetView showGridLines="0" topLeftCell="G2" workbookViewId="0">
      <selection activeCell="H27" sqref="H27"/>
    </sheetView>
  </sheetViews>
  <sheetFormatPr defaultRowHeight="15.75"/>
  <cols>
    <col min="1" max="1" width="1.5703125" style="13" customWidth="1"/>
    <col min="2" max="2" width="31.7109375" style="13" customWidth="1"/>
    <col min="3" max="3" width="33.710937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>
      <c r="V2" s="177" t="s">
        <v>205</v>
      </c>
    </row>
    <row r="3" spans="1:22">
      <c r="A3" s="8"/>
    </row>
    <row r="4" spans="1:22" ht="20.25">
      <c r="A4" s="8"/>
      <c r="B4" s="716" t="s">
        <v>50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</row>
    <row r="5" spans="1:22" ht="16.5" thickBot="1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>
      <c r="B6" s="784" t="s">
        <v>20</v>
      </c>
      <c r="C6" s="786" t="s">
        <v>21</v>
      </c>
      <c r="D6" s="788" t="s">
        <v>22</v>
      </c>
      <c r="E6" s="777" t="s">
        <v>201</v>
      </c>
      <c r="F6" s="777" t="s">
        <v>212</v>
      </c>
      <c r="G6" s="777" t="s">
        <v>736</v>
      </c>
      <c r="H6" s="777" t="s">
        <v>737</v>
      </c>
      <c r="I6" s="777" t="s">
        <v>236</v>
      </c>
      <c r="J6" s="777" t="s">
        <v>23</v>
      </c>
      <c r="K6" s="777" t="s">
        <v>237</v>
      </c>
      <c r="L6" s="777" t="s">
        <v>24</v>
      </c>
      <c r="M6" s="777" t="s">
        <v>25</v>
      </c>
      <c r="N6" s="777" t="s">
        <v>26</v>
      </c>
      <c r="O6" s="790" t="s">
        <v>52</v>
      </c>
      <c r="P6" s="791"/>
      <c r="Q6" s="791"/>
      <c r="R6" s="791"/>
      <c r="S6" s="791"/>
      <c r="T6" s="791"/>
      <c r="U6" s="791"/>
      <c r="V6" s="792"/>
    </row>
    <row r="7" spans="1:22" ht="48.75" customHeight="1" thickBot="1">
      <c r="B7" s="785"/>
      <c r="C7" s="787"/>
      <c r="D7" s="789"/>
      <c r="E7" s="778"/>
      <c r="F7" s="778"/>
      <c r="G7" s="778"/>
      <c r="H7" s="778"/>
      <c r="I7" s="778"/>
      <c r="J7" s="778"/>
      <c r="K7" s="778"/>
      <c r="L7" s="778"/>
      <c r="M7" s="778"/>
      <c r="N7" s="778"/>
      <c r="O7" s="147" t="s">
        <v>27</v>
      </c>
      <c r="P7" s="147" t="s">
        <v>28</v>
      </c>
      <c r="Q7" s="147" t="s">
        <v>29</v>
      </c>
      <c r="R7" s="147" t="s">
        <v>30</v>
      </c>
      <c r="S7" s="147" t="s">
        <v>31</v>
      </c>
      <c r="T7" s="147" t="s">
        <v>32</v>
      </c>
      <c r="U7" s="147" t="s">
        <v>33</v>
      </c>
      <c r="V7" s="84" t="s">
        <v>34</v>
      </c>
    </row>
    <row r="8" spans="1:22" ht="24.95" customHeight="1" thickBot="1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thickBot="1">
      <c r="B9" s="402" t="s">
        <v>752</v>
      </c>
      <c r="C9" s="403" t="s">
        <v>753</v>
      </c>
      <c r="D9" s="406" t="s">
        <v>759</v>
      </c>
      <c r="E9" s="15">
        <v>725000</v>
      </c>
      <c r="F9" s="407" t="s">
        <v>761</v>
      </c>
      <c r="G9" s="15">
        <v>125401.23</v>
      </c>
      <c r="H9" s="15">
        <v>14766095.199999999</v>
      </c>
      <c r="I9" s="408">
        <v>2017</v>
      </c>
      <c r="J9" s="408">
        <v>60</v>
      </c>
      <c r="K9" s="15"/>
      <c r="L9" s="408" t="s">
        <v>762</v>
      </c>
      <c r="M9" s="408">
        <v>3.8</v>
      </c>
      <c r="N9" s="408">
        <v>12</v>
      </c>
      <c r="O9" s="15">
        <v>4423591</v>
      </c>
      <c r="P9" s="15">
        <v>4423591</v>
      </c>
      <c r="Q9" s="15">
        <v>4423591</v>
      </c>
      <c r="R9" s="15">
        <v>4423591</v>
      </c>
      <c r="S9" s="15">
        <v>150326.75</v>
      </c>
      <c r="T9" s="15">
        <v>150326.75</v>
      </c>
      <c r="U9" s="15">
        <v>150326.75</v>
      </c>
      <c r="V9" s="15">
        <v>150326.75</v>
      </c>
    </row>
    <row r="10" spans="1:22" ht="24.95" customHeight="1" thickBot="1">
      <c r="B10" s="402" t="s">
        <v>752</v>
      </c>
      <c r="C10" s="403" t="s">
        <v>753</v>
      </c>
      <c r="D10" s="406" t="s">
        <v>759</v>
      </c>
      <c r="E10" s="15">
        <v>360000</v>
      </c>
      <c r="F10" s="407" t="s">
        <v>761</v>
      </c>
      <c r="G10" s="15">
        <v>131637.32999999999</v>
      </c>
      <c r="H10" s="15">
        <v>15500400.9</v>
      </c>
      <c r="I10" s="409">
        <v>2018</v>
      </c>
      <c r="J10" s="409">
        <v>60</v>
      </c>
      <c r="K10" s="15"/>
      <c r="L10" s="410" t="s">
        <v>763</v>
      </c>
      <c r="M10" s="409">
        <v>3.6</v>
      </c>
      <c r="N10" s="408">
        <v>12</v>
      </c>
      <c r="O10" s="15">
        <v>2110713</v>
      </c>
      <c r="P10" s="15">
        <v>2110713</v>
      </c>
      <c r="Q10" s="15">
        <v>2110713</v>
      </c>
      <c r="R10" s="15">
        <v>2110713</v>
      </c>
      <c r="S10" s="15">
        <v>111480.5</v>
      </c>
      <c r="T10" s="15">
        <v>111480.5</v>
      </c>
      <c r="U10" s="15">
        <v>111480.5</v>
      </c>
      <c r="V10" s="15">
        <v>111480.5</v>
      </c>
    </row>
    <row r="11" spans="1:22" ht="24.95" customHeight="1" thickBot="1">
      <c r="B11" s="404" t="s">
        <v>754</v>
      </c>
      <c r="C11" s="403" t="s">
        <v>755</v>
      </c>
      <c r="D11" s="406" t="s">
        <v>759</v>
      </c>
      <c r="E11" s="15"/>
      <c r="F11" s="407" t="s">
        <v>761</v>
      </c>
      <c r="G11" s="15">
        <v>4194.53</v>
      </c>
      <c r="H11" s="15">
        <v>493909.26</v>
      </c>
      <c r="I11" s="409">
        <v>2019</v>
      </c>
      <c r="J11" s="409">
        <v>48</v>
      </c>
      <c r="K11" s="15"/>
      <c r="L11" s="410" t="s">
        <v>764</v>
      </c>
      <c r="M11" s="409">
        <v>4.49</v>
      </c>
      <c r="N11" s="408">
        <v>12</v>
      </c>
      <c r="O11" s="15">
        <v>65303.5</v>
      </c>
      <c r="P11" s="15">
        <v>65303.5</v>
      </c>
      <c r="Q11" s="15">
        <v>65303.5</v>
      </c>
      <c r="R11" s="15">
        <v>65303.5</v>
      </c>
      <c r="S11" s="15">
        <v>4824.25</v>
      </c>
      <c r="T11" s="15">
        <v>4824.25</v>
      </c>
      <c r="U11" s="15">
        <v>4824.25</v>
      </c>
      <c r="V11" s="15">
        <v>4824.25</v>
      </c>
    </row>
    <row r="12" spans="1:22" ht="24.95" customHeight="1" thickBot="1">
      <c r="B12" s="404" t="s">
        <v>754</v>
      </c>
      <c r="C12" s="403" t="s">
        <v>755</v>
      </c>
      <c r="D12" s="406" t="s">
        <v>759</v>
      </c>
      <c r="E12" s="15"/>
      <c r="F12" s="407" t="s">
        <v>761</v>
      </c>
      <c r="G12" s="15">
        <v>6248.19</v>
      </c>
      <c r="H12" s="107">
        <v>735729.37</v>
      </c>
      <c r="I12" s="409">
        <v>2019</v>
      </c>
      <c r="J12" s="409">
        <v>48</v>
      </c>
      <c r="K12" s="15"/>
      <c r="L12" s="410" t="s">
        <v>764</v>
      </c>
      <c r="M12" s="409">
        <v>4.49</v>
      </c>
      <c r="N12" s="408">
        <v>12</v>
      </c>
      <c r="O12" s="15">
        <v>97275</v>
      </c>
      <c r="P12" s="15">
        <v>97275</v>
      </c>
      <c r="Q12" s="15">
        <v>97275</v>
      </c>
      <c r="R12" s="15">
        <v>97275</v>
      </c>
      <c r="S12" s="15">
        <v>7189.75</v>
      </c>
      <c r="T12" s="15">
        <v>7189.75</v>
      </c>
      <c r="U12" s="15">
        <v>7189.75</v>
      </c>
      <c r="V12" s="15">
        <v>7189.75</v>
      </c>
    </row>
    <row r="13" spans="1:22" ht="24.95" customHeight="1" thickBot="1">
      <c r="B13" s="404" t="s">
        <v>754</v>
      </c>
      <c r="C13" s="403" t="s">
        <v>755</v>
      </c>
      <c r="D13" s="406" t="s">
        <v>759</v>
      </c>
      <c r="E13" s="15"/>
      <c r="F13" s="407" t="s">
        <v>761</v>
      </c>
      <c r="G13" s="15">
        <v>3626.52</v>
      </c>
      <c r="H13" s="107">
        <v>427025.63</v>
      </c>
      <c r="I13" s="409">
        <v>2019</v>
      </c>
      <c r="J13" s="409">
        <v>48</v>
      </c>
      <c r="K13" s="15"/>
      <c r="L13" s="410" t="s">
        <v>764</v>
      </c>
      <c r="M13" s="409">
        <v>4.49</v>
      </c>
      <c r="N13" s="408">
        <v>12</v>
      </c>
      <c r="O13" s="15">
        <v>56460.75</v>
      </c>
      <c r="P13" s="15">
        <v>56460.75</v>
      </c>
      <c r="Q13" s="15">
        <v>56460.75</v>
      </c>
      <c r="R13" s="15">
        <v>56460.75</v>
      </c>
      <c r="S13" s="15">
        <v>4170.75</v>
      </c>
      <c r="T13" s="15">
        <v>4170.75</v>
      </c>
      <c r="U13" s="15">
        <v>4170.75</v>
      </c>
      <c r="V13" s="15">
        <v>4170.75</v>
      </c>
    </row>
    <row r="14" spans="1:22" ht="24.95" customHeight="1" thickBot="1">
      <c r="B14" s="404" t="s">
        <v>754</v>
      </c>
      <c r="C14" s="403" t="s">
        <v>755</v>
      </c>
      <c r="D14" s="406" t="s">
        <v>759</v>
      </c>
      <c r="E14" s="15"/>
      <c r="F14" s="407" t="s">
        <v>761</v>
      </c>
      <c r="G14" s="15">
        <v>3320.71</v>
      </c>
      <c r="H14" s="107">
        <v>391016.26</v>
      </c>
      <c r="I14" s="409">
        <v>2019</v>
      </c>
      <c r="J14" s="409">
        <v>48</v>
      </c>
      <c r="K14" s="15"/>
      <c r="L14" s="410" t="s">
        <v>764</v>
      </c>
      <c r="M14" s="409">
        <v>4.49</v>
      </c>
      <c r="N14" s="408">
        <v>12</v>
      </c>
      <c r="O14" s="15">
        <v>51698.5</v>
      </c>
      <c r="P14" s="15">
        <v>51698.5</v>
      </c>
      <c r="Q14" s="15">
        <v>51698.5</v>
      </c>
      <c r="R14" s="15">
        <v>51698.5</v>
      </c>
      <c r="S14" s="15">
        <v>3821.5</v>
      </c>
      <c r="T14" s="15">
        <v>3821.5</v>
      </c>
      <c r="U14" s="15">
        <v>3821.5</v>
      </c>
      <c r="V14" s="15">
        <v>3821.5</v>
      </c>
    </row>
    <row r="15" spans="1:22" ht="24.95" customHeight="1" thickBot="1">
      <c r="B15" s="404" t="s">
        <v>754</v>
      </c>
      <c r="C15" s="403" t="s">
        <v>755</v>
      </c>
      <c r="D15" s="406" t="s">
        <v>759</v>
      </c>
      <c r="E15" s="15"/>
      <c r="F15" s="407" t="s">
        <v>761</v>
      </c>
      <c r="G15" s="15">
        <v>3320.71</v>
      </c>
      <c r="H15" s="107">
        <v>391016.26</v>
      </c>
      <c r="I15" s="409">
        <v>2019</v>
      </c>
      <c r="J15" s="409">
        <v>48</v>
      </c>
      <c r="K15" s="15"/>
      <c r="L15" s="410" t="s">
        <v>764</v>
      </c>
      <c r="M15" s="409">
        <v>4.49</v>
      </c>
      <c r="N15" s="408">
        <v>12</v>
      </c>
      <c r="O15" s="15">
        <v>51698.5</v>
      </c>
      <c r="P15" s="15">
        <v>51698.5</v>
      </c>
      <c r="Q15" s="15">
        <v>51698.5</v>
      </c>
      <c r="R15" s="15">
        <v>51698.5</v>
      </c>
      <c r="S15" s="15">
        <v>3821.5</v>
      </c>
      <c r="T15" s="15">
        <v>3821.5</v>
      </c>
      <c r="U15" s="15">
        <v>3821.5</v>
      </c>
      <c r="V15" s="15">
        <v>3821.5</v>
      </c>
    </row>
    <row r="16" spans="1:22" ht="24.95" customHeight="1">
      <c r="B16" s="405" t="s">
        <v>756</v>
      </c>
      <c r="C16" s="403" t="s">
        <v>757</v>
      </c>
      <c r="D16" s="406" t="s">
        <v>760</v>
      </c>
      <c r="E16" s="15">
        <v>40000000</v>
      </c>
      <c r="F16" s="407" t="s">
        <v>761</v>
      </c>
      <c r="G16" s="15"/>
      <c r="H16" s="107">
        <v>39616271.82</v>
      </c>
      <c r="I16" s="409">
        <v>2019</v>
      </c>
      <c r="J16" s="409">
        <v>12</v>
      </c>
      <c r="K16" s="15"/>
      <c r="L16" s="410" t="s">
        <v>765</v>
      </c>
      <c r="M16" s="409">
        <v>1.7</v>
      </c>
      <c r="N16" s="408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>
      <c r="B17" s="405" t="s">
        <v>758</v>
      </c>
      <c r="C17" s="403" t="s">
        <v>757</v>
      </c>
      <c r="D17" s="406" t="s">
        <v>760</v>
      </c>
      <c r="E17" s="15">
        <v>20000000</v>
      </c>
      <c r="F17" s="407" t="s">
        <v>761</v>
      </c>
      <c r="G17" s="15"/>
      <c r="H17" s="107">
        <v>16813763.649999999</v>
      </c>
      <c r="I17" s="409">
        <v>2021</v>
      </c>
      <c r="J17" s="409">
        <v>12</v>
      </c>
      <c r="K17" s="15"/>
      <c r="L17" s="410" t="s">
        <v>766</v>
      </c>
      <c r="M17" s="409">
        <v>3</v>
      </c>
      <c r="N17" s="409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>
      <c r="B18" s="779" t="s">
        <v>234</v>
      </c>
      <c r="C18" s="780"/>
      <c r="D18" s="780"/>
      <c r="E18" s="780"/>
      <c r="F18" s="780"/>
      <c r="G18" s="781"/>
      <c r="H18" s="287">
        <f>SUM(H9:H17)</f>
        <v>89135228.349999994</v>
      </c>
      <c r="I18" s="184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3"/>
    </row>
    <row r="19" spans="2:23" ht="24.95" customHeight="1" thickTop="1">
      <c r="B19" s="180" t="s">
        <v>35</v>
      </c>
      <c r="C19" s="181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9"/>
    </row>
    <row r="20" spans="2:23" ht="24.95" customHeight="1">
      <c r="B20" s="89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53"/>
    </row>
    <row r="21" spans="2:23" ht="24.95" customHeight="1">
      <c r="B21" s="89" t="s">
        <v>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53"/>
    </row>
    <row r="22" spans="2:23" ht="24.95" customHeight="1">
      <c r="B22" s="89" t="s">
        <v>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53"/>
    </row>
    <row r="23" spans="2:23" ht="24.95" customHeight="1" thickBot="1">
      <c r="B23" s="89" t="s">
        <v>1</v>
      </c>
      <c r="C23" s="15"/>
      <c r="D23" s="15"/>
      <c r="E23" s="15"/>
      <c r="F23" s="15"/>
      <c r="G23" s="15"/>
      <c r="H23" s="10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53"/>
    </row>
    <row r="24" spans="2:23" ht="24.95" customHeight="1" thickTop="1" thickBot="1">
      <c r="B24" s="782" t="s">
        <v>235</v>
      </c>
      <c r="C24" s="783"/>
      <c r="D24" s="783"/>
      <c r="E24" s="783"/>
      <c r="F24" s="783"/>
      <c r="G24" s="783"/>
      <c r="H24" s="290"/>
      <c r="I24" s="185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6"/>
    </row>
    <row r="25" spans="2:23" ht="24.95" customHeight="1" thickTop="1" thickBot="1">
      <c r="B25" s="771" t="s">
        <v>2</v>
      </c>
      <c r="C25" s="772"/>
      <c r="D25" s="772"/>
      <c r="E25" s="772"/>
      <c r="F25" s="772"/>
      <c r="G25" s="772"/>
      <c r="H25" s="287">
        <f>H18</f>
        <v>89135228.349999994</v>
      </c>
      <c r="I25" s="18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2:23" ht="24.95" customHeight="1" thickBot="1">
      <c r="B26" s="773" t="s">
        <v>36</v>
      </c>
      <c r="C26" s="774"/>
      <c r="D26" s="774"/>
      <c r="E26" s="774"/>
      <c r="F26" s="774"/>
      <c r="G26" s="774"/>
      <c r="H26" s="288">
        <v>56430035.5</v>
      </c>
      <c r="I26" s="186"/>
      <c r="J26" s="16"/>
      <c r="K26" s="16"/>
      <c r="L26" s="16"/>
      <c r="M26" s="16"/>
      <c r="N26" s="16"/>
      <c r="O26" s="16"/>
      <c r="P26" s="16"/>
    </row>
    <row r="27" spans="2:23" ht="24.95" customHeight="1" thickBot="1">
      <c r="B27" s="775" t="s">
        <v>672</v>
      </c>
      <c r="C27" s="776"/>
      <c r="D27" s="776"/>
      <c r="E27" s="776"/>
      <c r="F27" s="776"/>
      <c r="G27" s="776"/>
      <c r="H27" s="289">
        <v>32705192.800000001</v>
      </c>
      <c r="I27" s="16"/>
      <c r="J27" s="16"/>
      <c r="K27" s="16"/>
      <c r="L27" s="16"/>
      <c r="M27" s="16"/>
      <c r="N27" s="16"/>
      <c r="O27" s="16"/>
      <c r="P27" s="16"/>
    </row>
    <row r="29" spans="2:23">
      <c r="B29" s="13" t="s">
        <v>575</v>
      </c>
      <c r="C29" s="51"/>
      <c r="D29" s="8"/>
      <c r="E29" s="8"/>
      <c r="F29" s="8"/>
    </row>
    <row r="30" spans="2:23">
      <c r="B30" s="8"/>
      <c r="C30" s="8"/>
      <c r="D30" s="8"/>
      <c r="E30" s="8"/>
      <c r="F30" s="8"/>
      <c r="G30" s="8"/>
    </row>
    <row r="32" spans="2:23">
      <c r="B32" s="770"/>
      <c r="C32" s="770"/>
      <c r="E32" s="23"/>
      <c r="F32" s="23"/>
      <c r="G32" s="24"/>
      <c r="T32" s="2"/>
    </row>
    <row r="33" spans="4:11">
      <c r="D33" s="23"/>
    </row>
    <row r="35" spans="4:11">
      <c r="F35" s="16"/>
      <c r="G35" s="16"/>
      <c r="H35" s="16"/>
      <c r="I35" s="16"/>
      <c r="J35" s="16"/>
      <c r="K35" s="16"/>
    </row>
    <row r="36" spans="4:11">
      <c r="F36" s="170"/>
      <c r="G36" s="170"/>
      <c r="H36" s="170"/>
      <c r="I36" s="170"/>
      <c r="J36" s="16"/>
      <c r="K36" s="16"/>
    </row>
    <row r="37" spans="4:11">
      <c r="F37" s="170"/>
      <c r="G37" s="170"/>
      <c r="H37" s="170"/>
      <c r="I37" s="170"/>
      <c r="J37" s="16"/>
      <c r="K37" s="16"/>
    </row>
    <row r="38" spans="4:11">
      <c r="F38" s="16"/>
      <c r="G38" s="16"/>
      <c r="H38" s="16"/>
      <c r="I38" s="16"/>
      <c r="J38" s="16"/>
      <c r="K38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32:C32"/>
    <mergeCell ref="B25:G25"/>
    <mergeCell ref="B26:G26"/>
    <mergeCell ref="B27:G27"/>
    <mergeCell ref="I6:I7"/>
    <mergeCell ref="B18:G18"/>
    <mergeCell ref="B24:G24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1:R43"/>
  <sheetViews>
    <sheetView showGridLines="0" topLeftCell="A7" zoomScale="55" zoomScaleNormal="55" workbookViewId="0">
      <selection activeCell="M30" sqref="M30"/>
    </sheetView>
  </sheetViews>
  <sheetFormatPr defaultRowHeight="15.7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>
      <c r="B1" s="62"/>
      <c r="C1" s="63"/>
      <c r="D1" s="62"/>
      <c r="E1" s="62"/>
      <c r="F1" s="62"/>
      <c r="G1" s="62"/>
    </row>
    <row r="2" spans="2:18" ht="20.25">
      <c r="B2" s="64"/>
      <c r="C2" s="65"/>
      <c r="D2" s="66"/>
      <c r="E2" s="66"/>
      <c r="F2" s="66"/>
      <c r="G2" s="66"/>
    </row>
    <row r="3" spans="2:18" ht="20.25">
      <c r="B3" s="188"/>
      <c r="C3" s="65"/>
      <c r="D3" s="66"/>
      <c r="E3" s="66"/>
      <c r="F3" s="66"/>
      <c r="G3" s="67" t="s">
        <v>204</v>
      </c>
    </row>
    <row r="4" spans="2:18" ht="20.25">
      <c r="B4" s="64"/>
      <c r="C4" s="65"/>
      <c r="D4" s="66"/>
      <c r="E4" s="66"/>
      <c r="F4" s="66"/>
      <c r="G4" s="66"/>
    </row>
    <row r="5" spans="2:18" ht="20.25">
      <c r="B5" s="64"/>
      <c r="C5" s="65"/>
      <c r="D5" s="66"/>
      <c r="E5" s="66"/>
      <c r="F5" s="66"/>
      <c r="G5" s="66"/>
    </row>
    <row r="6" spans="2:18" ht="20.25">
      <c r="B6" s="62"/>
      <c r="C6" s="63"/>
      <c r="D6" s="62"/>
      <c r="E6" s="62"/>
      <c r="F6" s="62"/>
      <c r="G6" s="62"/>
    </row>
    <row r="7" spans="2:18" ht="30">
      <c r="B7" s="800" t="s">
        <v>86</v>
      </c>
      <c r="C7" s="800"/>
      <c r="D7" s="800"/>
      <c r="E7" s="800"/>
      <c r="F7" s="800"/>
      <c r="G7" s="800"/>
      <c r="H7" s="1"/>
      <c r="I7" s="1"/>
      <c r="J7" s="1"/>
      <c r="K7" s="1"/>
    </row>
    <row r="8" spans="2:18" ht="20.25">
      <c r="B8" s="62"/>
      <c r="C8" s="63"/>
      <c r="D8" s="62"/>
      <c r="E8" s="62"/>
      <c r="F8" s="62"/>
      <c r="G8" s="62"/>
    </row>
    <row r="9" spans="2:18" ht="20.25">
      <c r="B9" s="62"/>
      <c r="C9" s="63"/>
      <c r="D9" s="62"/>
      <c r="E9" s="62"/>
      <c r="F9" s="62"/>
      <c r="G9" s="62"/>
    </row>
    <row r="10" spans="2:18" ht="20.25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>
      <c r="B11" s="62"/>
      <c r="C11" s="63"/>
      <c r="D11" s="62"/>
      <c r="E11" s="62"/>
      <c r="F11" s="62"/>
      <c r="G11" s="62"/>
    </row>
    <row r="12" spans="2:18" s="35" customFormat="1" ht="65.099999999999994" customHeight="1" thickBot="1">
      <c r="B12" s="291" t="s">
        <v>87</v>
      </c>
      <c r="C12" s="292" t="s">
        <v>84</v>
      </c>
      <c r="D12" s="293" t="s">
        <v>88</v>
      </c>
      <c r="E12" s="293" t="s">
        <v>89</v>
      </c>
      <c r="F12" s="293" t="s">
        <v>90</v>
      </c>
      <c r="G12" s="294" t="s">
        <v>91</v>
      </c>
      <c r="H12" s="50"/>
      <c r="I12" s="50"/>
      <c r="J12" s="799"/>
      <c r="K12" s="799"/>
      <c r="L12" s="799"/>
      <c r="M12" s="799"/>
      <c r="N12" s="799"/>
      <c r="O12" s="799"/>
      <c r="P12" s="799"/>
      <c r="Q12" s="36"/>
      <c r="R12" s="36"/>
    </row>
    <row r="13" spans="2:18" s="35" customFormat="1" ht="19.899999999999999" customHeight="1">
      <c r="B13" s="102">
        <v>1</v>
      </c>
      <c r="C13" s="101">
        <v>2</v>
      </c>
      <c r="D13" s="90">
        <v>3</v>
      </c>
      <c r="E13" s="90">
        <v>4</v>
      </c>
      <c r="F13" s="90">
        <v>5</v>
      </c>
      <c r="G13" s="91">
        <v>6</v>
      </c>
      <c r="H13" s="50"/>
      <c r="I13" s="50"/>
      <c r="J13" s="799"/>
      <c r="K13" s="799"/>
      <c r="L13" s="799"/>
      <c r="M13" s="799"/>
      <c r="N13" s="799"/>
      <c r="O13" s="799"/>
      <c r="P13" s="799"/>
      <c r="Q13" s="36"/>
      <c r="R13" s="36"/>
    </row>
    <row r="14" spans="2:18" s="35" customFormat="1" ht="35.1" customHeight="1">
      <c r="B14" s="801" t="s">
        <v>738</v>
      </c>
      <c r="C14" s="99" t="s">
        <v>422</v>
      </c>
      <c r="D14" s="68" t="s">
        <v>797</v>
      </c>
      <c r="E14" s="447" t="s">
        <v>793</v>
      </c>
      <c r="F14" s="68"/>
      <c r="G14" s="483">
        <v>1885609.94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>
      <c r="B15" s="802"/>
      <c r="C15" s="99" t="s">
        <v>422</v>
      </c>
      <c r="D15" s="68" t="s">
        <v>797</v>
      </c>
      <c r="E15" s="447" t="s">
        <v>794</v>
      </c>
      <c r="F15" s="68"/>
      <c r="G15" s="483">
        <v>1202113.8500000001</v>
      </c>
    </row>
    <row r="16" spans="2:18" s="35" customFormat="1" ht="35.1" customHeight="1">
      <c r="B16" s="802"/>
      <c r="C16" s="99" t="s">
        <v>422</v>
      </c>
      <c r="D16" s="68" t="s">
        <v>797</v>
      </c>
      <c r="E16" s="447" t="s">
        <v>795</v>
      </c>
      <c r="F16" s="68"/>
      <c r="G16" s="483">
        <v>98156</v>
      </c>
    </row>
    <row r="17" spans="2:7" s="35" customFormat="1" ht="35.1" customHeight="1">
      <c r="B17" s="802"/>
      <c r="C17" s="99" t="s">
        <v>422</v>
      </c>
      <c r="D17" s="68" t="s">
        <v>797</v>
      </c>
      <c r="E17" s="447" t="s">
        <v>796</v>
      </c>
      <c r="F17" s="68"/>
      <c r="G17" s="483">
        <v>172576.25</v>
      </c>
    </row>
    <row r="18" spans="2:7" s="35" customFormat="1" ht="35.1" customHeight="1" thickBot="1">
      <c r="B18" s="803"/>
      <c r="C18" s="295" t="s">
        <v>219</v>
      </c>
      <c r="D18" s="448"/>
      <c r="E18" s="448"/>
      <c r="F18" s="448"/>
      <c r="G18" s="484">
        <f>SUM(G14:G17)</f>
        <v>3358456.04</v>
      </c>
    </row>
    <row r="19" spans="2:7" s="35" customFormat="1" ht="35.1" customHeight="1">
      <c r="B19" s="796" t="s">
        <v>739</v>
      </c>
      <c r="C19" s="99" t="s">
        <v>422</v>
      </c>
      <c r="D19" s="68" t="s">
        <v>797</v>
      </c>
      <c r="E19" s="96" t="s">
        <v>793</v>
      </c>
      <c r="F19" s="95"/>
      <c r="G19" s="97">
        <v>3781763.8</v>
      </c>
    </row>
    <row r="20" spans="2:7" s="35" customFormat="1" ht="35.1" customHeight="1">
      <c r="B20" s="797"/>
      <c r="C20" s="99" t="s">
        <v>422</v>
      </c>
      <c r="D20" s="68" t="s">
        <v>797</v>
      </c>
      <c r="E20" s="95" t="s">
        <v>794</v>
      </c>
      <c r="F20" s="68"/>
      <c r="G20" s="449">
        <v>224225.43</v>
      </c>
    </row>
    <row r="21" spans="2:7" s="35" customFormat="1" ht="35.1" customHeight="1">
      <c r="B21" s="797"/>
      <c r="C21" s="99" t="s">
        <v>422</v>
      </c>
      <c r="D21" s="68" t="s">
        <v>797</v>
      </c>
      <c r="E21" s="447" t="s">
        <v>796</v>
      </c>
      <c r="F21" s="68"/>
      <c r="G21" s="449">
        <v>209640.45</v>
      </c>
    </row>
    <row r="22" spans="2:7" s="35" customFormat="1" ht="35.1" customHeight="1">
      <c r="B22" s="797"/>
      <c r="C22" s="99" t="s">
        <v>422</v>
      </c>
      <c r="D22" s="95" t="s">
        <v>798</v>
      </c>
      <c r="E22" s="95"/>
      <c r="F22" s="68"/>
      <c r="G22" s="449">
        <v>160903.51</v>
      </c>
    </row>
    <row r="23" spans="2:7" s="35" customFormat="1" ht="35.1" customHeight="1">
      <c r="B23" s="797"/>
      <c r="C23" s="99" t="s">
        <v>422</v>
      </c>
      <c r="D23" s="68" t="s">
        <v>799</v>
      </c>
      <c r="E23" s="68"/>
      <c r="F23" s="68"/>
      <c r="G23" s="92">
        <v>11330</v>
      </c>
    </row>
    <row r="24" spans="2:7" s="35" customFormat="1" ht="35.1" customHeight="1">
      <c r="B24" s="797"/>
      <c r="C24" s="99" t="s">
        <v>422</v>
      </c>
      <c r="D24" s="68" t="s">
        <v>800</v>
      </c>
      <c r="E24" s="68"/>
      <c r="F24" s="68"/>
      <c r="G24" s="92">
        <v>9211</v>
      </c>
    </row>
    <row r="25" spans="2:7" s="35" customFormat="1" ht="35.1" customHeight="1" thickBot="1">
      <c r="B25" s="797"/>
      <c r="C25" s="513"/>
      <c r="D25" s="104"/>
      <c r="E25" s="104"/>
      <c r="F25" s="103"/>
      <c r="G25" s="524"/>
    </row>
    <row r="26" spans="2:7" s="35" customFormat="1" ht="35.1" customHeight="1">
      <c r="B26" s="797"/>
      <c r="C26" s="100"/>
      <c r="D26" s="95"/>
      <c r="E26" s="95"/>
      <c r="F26" s="96"/>
      <c r="G26" s="97"/>
    </row>
    <row r="27" spans="2:7" s="35" customFormat="1" ht="35.1" customHeight="1" thickBot="1">
      <c r="B27" s="798"/>
      <c r="C27" s="518" t="s">
        <v>219</v>
      </c>
      <c r="D27" s="68"/>
      <c r="E27" s="68"/>
      <c r="F27" s="68"/>
      <c r="G27" s="296">
        <f>SUM(G19:G26)</f>
        <v>4397074.1899999995</v>
      </c>
    </row>
    <row r="28" spans="2:7" s="35" customFormat="1" ht="35.1" customHeight="1">
      <c r="B28" s="793" t="s">
        <v>740</v>
      </c>
      <c r="C28" s="519" t="s">
        <v>132</v>
      </c>
      <c r="D28" s="514"/>
      <c r="E28" s="68"/>
      <c r="F28" s="68"/>
      <c r="G28" s="92"/>
    </row>
    <row r="29" spans="2:7" s="35" customFormat="1" ht="35.1" customHeight="1" thickBot="1">
      <c r="B29" s="794"/>
      <c r="C29" s="519" t="s">
        <v>132</v>
      </c>
      <c r="D29" s="515"/>
      <c r="E29" s="103"/>
      <c r="F29" s="103"/>
      <c r="G29" s="524"/>
    </row>
    <row r="30" spans="2:7" s="35" customFormat="1" ht="35.1" customHeight="1">
      <c r="B30" s="794"/>
      <c r="C30" s="519" t="s">
        <v>132</v>
      </c>
      <c r="D30" s="516"/>
      <c r="E30" s="96"/>
      <c r="F30" s="96"/>
      <c r="G30" s="97"/>
    </row>
    <row r="31" spans="2:7" s="35" customFormat="1" ht="35.1" customHeight="1" thickBot="1">
      <c r="B31" s="795"/>
      <c r="C31" s="520" t="s">
        <v>219</v>
      </c>
      <c r="D31" s="514"/>
      <c r="E31" s="68"/>
      <c r="F31" s="68"/>
      <c r="G31" s="296"/>
    </row>
    <row r="32" spans="2:7" s="35" customFormat="1" ht="35.1" customHeight="1">
      <c r="B32" s="793" t="s">
        <v>741</v>
      </c>
      <c r="C32" s="519" t="s">
        <v>132</v>
      </c>
      <c r="D32" s="514"/>
      <c r="E32" s="68"/>
      <c r="F32" s="68"/>
      <c r="G32" s="92"/>
    </row>
    <row r="33" spans="2:10" s="35" customFormat="1" ht="35.1" customHeight="1" thickBot="1">
      <c r="B33" s="794"/>
      <c r="C33" s="519" t="s">
        <v>132</v>
      </c>
      <c r="D33" s="517"/>
      <c r="E33" s="98"/>
      <c r="F33" s="98"/>
      <c r="G33" s="524"/>
    </row>
    <row r="34" spans="2:10" s="35" customFormat="1" ht="35.1" customHeight="1">
      <c r="B34" s="794"/>
      <c r="C34" s="519" t="s">
        <v>132</v>
      </c>
      <c r="D34" s="516"/>
      <c r="E34" s="96"/>
      <c r="F34" s="96"/>
      <c r="G34" s="97"/>
    </row>
    <row r="35" spans="2:10" s="35" customFormat="1" ht="35.1" customHeight="1" thickBot="1">
      <c r="B35" s="795"/>
      <c r="C35" s="520" t="s">
        <v>219</v>
      </c>
      <c r="D35" s="514"/>
      <c r="E35" s="68"/>
      <c r="F35" s="68"/>
      <c r="G35" s="296"/>
    </row>
    <row r="36" spans="2:10" s="35" customFormat="1" ht="35.1" customHeight="1">
      <c r="B36" s="793" t="s">
        <v>742</v>
      </c>
      <c r="C36" s="519" t="s">
        <v>132</v>
      </c>
      <c r="D36" s="514"/>
      <c r="E36" s="93"/>
      <c r="F36" s="93"/>
      <c r="G36" s="94"/>
    </row>
    <row r="37" spans="2:10" s="35" customFormat="1" ht="35.1" customHeight="1">
      <c r="B37" s="794"/>
      <c r="C37" s="519" t="s">
        <v>132</v>
      </c>
      <c r="D37" s="515"/>
      <c r="E37" s="521"/>
      <c r="F37" s="521"/>
      <c r="G37" s="525"/>
    </row>
    <row r="38" spans="2:10" s="35" customFormat="1" ht="35.1" customHeight="1">
      <c r="B38" s="794"/>
      <c r="C38" s="519" t="s">
        <v>132</v>
      </c>
      <c r="D38" s="68"/>
      <c r="E38" s="68"/>
      <c r="F38" s="68"/>
      <c r="G38" s="68"/>
    </row>
    <row r="39" spans="2:10" s="35" customFormat="1" ht="35.1" customHeight="1" thickBot="1">
      <c r="B39" s="795"/>
      <c r="C39" s="520" t="s">
        <v>219</v>
      </c>
      <c r="D39" s="15"/>
      <c r="E39" s="522"/>
      <c r="F39" s="523"/>
      <c r="G39" s="296"/>
    </row>
    <row r="40" spans="2:10" s="35" customFormat="1" ht="20.25">
      <c r="B40" s="62"/>
      <c r="C40" s="63"/>
      <c r="D40" s="62"/>
      <c r="E40" s="54"/>
      <c r="F40" s="62"/>
      <c r="G40" s="62"/>
    </row>
    <row r="41" spans="2:10" ht="19.5" customHeight="1">
      <c r="B41" s="13"/>
      <c r="C41" s="63"/>
      <c r="D41" s="62"/>
      <c r="E41" s="62"/>
      <c r="F41" s="62"/>
      <c r="G41" s="62"/>
      <c r="H41" s="57"/>
      <c r="I41" s="57"/>
      <c r="J41" s="57"/>
    </row>
    <row r="42" spans="2:10" ht="20.25">
      <c r="B42" s="62"/>
    </row>
    <row r="43" spans="2:10" ht="20.25">
      <c r="B43" s="62"/>
    </row>
  </sheetData>
  <mergeCells count="7">
    <mergeCell ref="B36:B39"/>
    <mergeCell ref="B19:B27"/>
    <mergeCell ref="J12:P13"/>
    <mergeCell ref="B7:G7"/>
    <mergeCell ref="B14:B18"/>
    <mergeCell ref="B28:B31"/>
    <mergeCell ref="B32:B35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ignoredErrors>
    <ignoredError sqref="C34 C28 C30 C36 C3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37"/>
  <sheetViews>
    <sheetView showGridLines="0" topLeftCell="A10" workbookViewId="0">
      <selection activeCell="H33" sqref="H33"/>
    </sheetView>
  </sheetViews>
  <sheetFormatPr defaultRowHeight="15.75"/>
  <cols>
    <col min="1" max="1" width="1.140625" style="358" customWidth="1"/>
    <col min="2" max="2" width="5.5703125" style="358" customWidth="1"/>
    <col min="3" max="3" width="28.7109375" style="358" customWidth="1"/>
    <col min="4" max="7" width="14.7109375" style="358" customWidth="1"/>
    <col min="8" max="8" width="24.140625" style="358" customWidth="1"/>
    <col min="9" max="16" width="13.7109375" style="358" customWidth="1"/>
    <col min="17" max="17" width="9.140625" style="358" customWidth="1"/>
    <col min="18" max="16384" width="9.140625" style="358"/>
  </cols>
  <sheetData>
    <row r="1" spans="1:16">
      <c r="P1" s="370" t="s">
        <v>203</v>
      </c>
    </row>
    <row r="3" spans="1:16" ht="22.5">
      <c r="B3" s="835" t="s">
        <v>686</v>
      </c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</row>
    <row r="5" spans="1:16" ht="16.5" thickBot="1">
      <c r="P5" s="359" t="s">
        <v>3</v>
      </c>
    </row>
    <row r="6" spans="1:16" ht="28.5" customHeight="1" thickBot="1">
      <c r="B6" s="836" t="s">
        <v>687</v>
      </c>
      <c r="C6" s="836" t="s">
        <v>688</v>
      </c>
      <c r="D6" s="836" t="s">
        <v>689</v>
      </c>
      <c r="E6" s="836" t="s">
        <v>690</v>
      </c>
      <c r="F6" s="836" t="s">
        <v>691</v>
      </c>
      <c r="G6" s="836" t="s">
        <v>744</v>
      </c>
      <c r="H6" s="836" t="s">
        <v>692</v>
      </c>
      <c r="I6" s="838" t="s">
        <v>743</v>
      </c>
      <c r="J6" s="839"/>
      <c r="K6" s="839"/>
      <c r="L6" s="839"/>
      <c r="M6" s="839"/>
      <c r="N6" s="839"/>
      <c r="O6" s="839"/>
      <c r="P6" s="840"/>
    </row>
    <row r="7" spans="1:16" ht="36" customHeight="1" thickBot="1">
      <c r="B7" s="837"/>
      <c r="C7" s="837"/>
      <c r="D7" s="837"/>
      <c r="E7" s="837"/>
      <c r="F7" s="837"/>
      <c r="G7" s="837"/>
      <c r="H7" s="837"/>
      <c r="I7" s="360" t="s">
        <v>693</v>
      </c>
      <c r="J7" s="360" t="s">
        <v>694</v>
      </c>
      <c r="K7" s="360" t="s">
        <v>695</v>
      </c>
      <c r="L7" s="360" t="s">
        <v>696</v>
      </c>
      <c r="M7" s="360" t="s">
        <v>697</v>
      </c>
      <c r="N7" s="360" t="s">
        <v>698</v>
      </c>
      <c r="O7" s="360" t="s">
        <v>699</v>
      </c>
      <c r="P7" s="361" t="s">
        <v>700</v>
      </c>
    </row>
    <row r="8" spans="1:16">
      <c r="A8" s="362"/>
      <c r="B8" s="826">
        <v>1</v>
      </c>
      <c r="C8" s="829" t="s">
        <v>817</v>
      </c>
      <c r="D8" s="823">
        <v>2017</v>
      </c>
      <c r="E8" s="823">
        <v>2023</v>
      </c>
      <c r="F8" s="823">
        <v>124338</v>
      </c>
      <c r="G8" s="823">
        <v>124338</v>
      </c>
      <c r="H8" s="377" t="s">
        <v>701</v>
      </c>
      <c r="I8" s="401"/>
      <c r="J8" s="363"/>
      <c r="K8" s="363"/>
      <c r="L8" s="363"/>
      <c r="M8" s="363"/>
      <c r="N8" s="363"/>
      <c r="O8" s="363"/>
      <c r="P8" s="364"/>
    </row>
    <row r="9" spans="1:16">
      <c r="A9" s="362"/>
      <c r="B9" s="827"/>
      <c r="C9" s="830"/>
      <c r="D9" s="824"/>
      <c r="E9" s="824"/>
      <c r="F9" s="824"/>
      <c r="G9" s="824"/>
      <c r="H9" s="377" t="s">
        <v>702</v>
      </c>
      <c r="I9" s="401"/>
      <c r="J9" s="363"/>
      <c r="K9" s="363"/>
      <c r="L9" s="363"/>
      <c r="M9" s="363"/>
      <c r="N9" s="363"/>
      <c r="O9" s="363"/>
      <c r="P9" s="364"/>
    </row>
    <row r="10" spans="1:16">
      <c r="A10" s="362"/>
      <c r="B10" s="827"/>
      <c r="C10" s="830"/>
      <c r="D10" s="824"/>
      <c r="E10" s="824"/>
      <c r="F10" s="824"/>
      <c r="G10" s="824"/>
      <c r="H10" s="377" t="s">
        <v>49</v>
      </c>
      <c r="I10" s="401"/>
      <c r="J10" s="363"/>
      <c r="K10" s="363"/>
      <c r="L10" s="363"/>
      <c r="M10" s="363"/>
      <c r="N10" s="363"/>
      <c r="O10" s="363"/>
      <c r="P10" s="364"/>
    </row>
    <row r="11" spans="1:16">
      <c r="A11" s="362"/>
      <c r="B11" s="827"/>
      <c r="C11" s="830"/>
      <c r="D11" s="824"/>
      <c r="E11" s="824"/>
      <c r="F11" s="824"/>
      <c r="G11" s="824"/>
      <c r="H11" s="377" t="s">
        <v>703</v>
      </c>
      <c r="I11" s="494">
        <v>4574000</v>
      </c>
      <c r="J11" s="363">
        <v>4655837.55</v>
      </c>
      <c r="K11" s="363"/>
      <c r="L11" s="363"/>
      <c r="M11" s="363"/>
      <c r="N11" s="363"/>
      <c r="O11" s="363"/>
      <c r="P11" s="364"/>
    </row>
    <row r="12" spans="1:16" ht="16.5" thickBot="1">
      <c r="A12" s="362"/>
      <c r="B12" s="828"/>
      <c r="C12" s="831"/>
      <c r="D12" s="825"/>
      <c r="E12" s="825"/>
      <c r="F12" s="825"/>
      <c r="G12" s="825"/>
      <c r="H12" s="378" t="s">
        <v>704</v>
      </c>
      <c r="I12" s="492">
        <f t="shared" ref="I12" si="0">SUM(I8:I11)</f>
        <v>4574000</v>
      </c>
      <c r="J12" s="365">
        <f>SUM(J11)</f>
        <v>4655837.55</v>
      </c>
      <c r="K12" s="365"/>
      <c r="L12" s="365"/>
      <c r="M12" s="365"/>
      <c r="N12" s="365"/>
      <c r="O12" s="365"/>
      <c r="P12" s="366"/>
    </row>
    <row r="13" spans="1:16">
      <c r="A13" s="362"/>
      <c r="B13" s="826">
        <v>2</v>
      </c>
      <c r="C13" s="829" t="s">
        <v>817</v>
      </c>
      <c r="D13" s="823">
        <v>2018</v>
      </c>
      <c r="E13" s="823">
        <v>2024</v>
      </c>
      <c r="F13" s="832">
        <v>46944</v>
      </c>
      <c r="G13" s="832">
        <v>46944</v>
      </c>
      <c r="H13" s="377" t="s">
        <v>701</v>
      </c>
      <c r="I13" s="493"/>
      <c r="J13" s="363"/>
      <c r="K13" s="363"/>
      <c r="L13" s="363"/>
      <c r="M13" s="363"/>
      <c r="N13" s="363"/>
      <c r="O13" s="363"/>
      <c r="P13" s="364"/>
    </row>
    <row r="14" spans="1:16">
      <c r="A14" s="362"/>
      <c r="B14" s="827"/>
      <c r="C14" s="830"/>
      <c r="D14" s="824"/>
      <c r="E14" s="824"/>
      <c r="F14" s="833"/>
      <c r="G14" s="833"/>
      <c r="H14" s="377" t="s">
        <v>702</v>
      </c>
      <c r="I14" s="494"/>
      <c r="J14" s="363"/>
      <c r="K14" s="363"/>
      <c r="L14" s="363"/>
      <c r="M14" s="363"/>
      <c r="N14" s="363"/>
      <c r="O14" s="363"/>
      <c r="P14" s="364"/>
    </row>
    <row r="15" spans="1:16">
      <c r="A15" s="362"/>
      <c r="B15" s="827"/>
      <c r="C15" s="830"/>
      <c r="D15" s="824"/>
      <c r="E15" s="824"/>
      <c r="F15" s="833"/>
      <c r="G15" s="833"/>
      <c r="H15" s="377" t="s">
        <v>49</v>
      </c>
      <c r="I15" s="494"/>
      <c r="J15" s="363"/>
      <c r="K15" s="363"/>
      <c r="L15" s="363"/>
      <c r="M15" s="363"/>
      <c r="N15" s="363"/>
      <c r="O15" s="363"/>
      <c r="P15" s="364"/>
    </row>
    <row r="16" spans="1:16">
      <c r="A16" s="362"/>
      <c r="B16" s="827"/>
      <c r="C16" s="830"/>
      <c r="D16" s="824"/>
      <c r="E16" s="824"/>
      <c r="F16" s="833"/>
      <c r="G16" s="833"/>
      <c r="H16" s="377" t="s">
        <v>703</v>
      </c>
      <c r="I16" s="493">
        <v>2222000</v>
      </c>
      <c r="J16" s="363">
        <v>2280195.5299999998</v>
      </c>
      <c r="K16" s="363"/>
      <c r="L16" s="363"/>
      <c r="M16" s="363"/>
      <c r="N16" s="363"/>
      <c r="O16" s="363"/>
      <c r="P16" s="364"/>
    </row>
    <row r="17" spans="1:16" ht="16.5" thickBot="1">
      <c r="A17" s="362"/>
      <c r="B17" s="828"/>
      <c r="C17" s="831"/>
      <c r="D17" s="825"/>
      <c r="E17" s="825"/>
      <c r="F17" s="834"/>
      <c r="G17" s="834"/>
      <c r="H17" s="378" t="s">
        <v>704</v>
      </c>
      <c r="I17" s="495">
        <f>SUM(I16)</f>
        <v>2222000</v>
      </c>
      <c r="J17" s="365">
        <f>SUM(J16)</f>
        <v>2280195.5299999998</v>
      </c>
      <c r="K17" s="365"/>
      <c r="L17" s="365"/>
      <c r="M17" s="365"/>
      <c r="N17" s="365"/>
      <c r="O17" s="365"/>
      <c r="P17" s="366"/>
    </row>
    <row r="18" spans="1:16">
      <c r="A18" s="362"/>
      <c r="B18" s="826">
        <v>3</v>
      </c>
      <c r="C18" s="829" t="s">
        <v>818</v>
      </c>
      <c r="D18" s="823">
        <v>2019</v>
      </c>
      <c r="E18" s="823">
        <v>2025</v>
      </c>
      <c r="F18" s="823">
        <v>12672</v>
      </c>
      <c r="G18" s="823">
        <v>12672</v>
      </c>
      <c r="H18" s="377" t="s">
        <v>701</v>
      </c>
      <c r="I18" s="496"/>
      <c r="J18" s="363"/>
      <c r="K18" s="363"/>
      <c r="L18" s="363"/>
      <c r="M18" s="363"/>
      <c r="N18" s="363"/>
      <c r="O18" s="363"/>
      <c r="P18" s="364"/>
    </row>
    <row r="19" spans="1:16">
      <c r="A19" s="362"/>
      <c r="B19" s="827"/>
      <c r="C19" s="830"/>
      <c r="D19" s="824"/>
      <c r="E19" s="824"/>
      <c r="F19" s="824"/>
      <c r="G19" s="824"/>
      <c r="H19" s="377" t="s">
        <v>702</v>
      </c>
      <c r="I19" s="494"/>
      <c r="J19" s="363"/>
      <c r="K19" s="363"/>
      <c r="L19" s="363"/>
      <c r="M19" s="363"/>
      <c r="N19" s="363"/>
      <c r="O19" s="363"/>
      <c r="P19" s="364"/>
    </row>
    <row r="20" spans="1:16" ht="16.5" thickBot="1">
      <c r="A20" s="362"/>
      <c r="B20" s="827"/>
      <c r="C20" s="830"/>
      <c r="D20" s="824"/>
      <c r="E20" s="824"/>
      <c r="F20" s="824"/>
      <c r="G20" s="824"/>
      <c r="H20" s="377" t="s">
        <v>49</v>
      </c>
      <c r="I20" s="494"/>
      <c r="J20" s="363"/>
      <c r="K20" s="363"/>
      <c r="L20" s="363"/>
      <c r="M20" s="363"/>
      <c r="N20" s="363"/>
      <c r="O20" s="363"/>
      <c r="P20" s="364"/>
    </row>
    <row r="21" spans="1:16">
      <c r="A21" s="362"/>
      <c r="B21" s="827"/>
      <c r="C21" s="830"/>
      <c r="D21" s="824"/>
      <c r="E21" s="824"/>
      <c r="F21" s="824"/>
      <c r="G21" s="824"/>
      <c r="H21" s="377" t="s">
        <v>703</v>
      </c>
      <c r="I21" s="496">
        <v>346000</v>
      </c>
      <c r="J21" s="363">
        <v>346337.72</v>
      </c>
      <c r="K21" s="363"/>
      <c r="L21" s="363"/>
      <c r="M21" s="363"/>
      <c r="N21" s="363"/>
      <c r="O21" s="363"/>
      <c r="P21" s="364"/>
    </row>
    <row r="22" spans="1:16" ht="16.5" thickBot="1">
      <c r="A22" s="362"/>
      <c r="B22" s="828"/>
      <c r="C22" s="831"/>
      <c r="D22" s="825"/>
      <c r="E22" s="825"/>
      <c r="F22" s="825"/>
      <c r="G22" s="825"/>
      <c r="H22" s="378" t="s">
        <v>704</v>
      </c>
      <c r="I22" s="495">
        <f>SUM(I18:I21)</f>
        <v>346000</v>
      </c>
      <c r="J22" s="365">
        <f>SUM(J21)</f>
        <v>346337.72</v>
      </c>
      <c r="K22" s="365"/>
      <c r="L22" s="365"/>
      <c r="M22" s="365"/>
      <c r="N22" s="365"/>
      <c r="O22" s="365"/>
      <c r="P22" s="366"/>
    </row>
    <row r="23" spans="1:16">
      <c r="A23" s="362"/>
      <c r="B23" s="807" t="s">
        <v>56</v>
      </c>
      <c r="C23" s="810"/>
      <c r="D23" s="813"/>
      <c r="E23" s="813"/>
      <c r="F23" s="816"/>
      <c r="G23" s="819"/>
      <c r="H23" s="377" t="s">
        <v>701</v>
      </c>
      <c r="I23" s="363"/>
      <c r="J23" s="363"/>
      <c r="K23" s="363"/>
      <c r="L23" s="363"/>
      <c r="M23" s="363"/>
      <c r="N23" s="363"/>
      <c r="O23" s="363"/>
      <c r="P23" s="364"/>
    </row>
    <row r="24" spans="1:16">
      <c r="A24" s="362"/>
      <c r="B24" s="808"/>
      <c r="C24" s="811"/>
      <c r="D24" s="814"/>
      <c r="E24" s="814"/>
      <c r="F24" s="817"/>
      <c r="G24" s="820"/>
      <c r="H24" s="377" t="s">
        <v>702</v>
      </c>
      <c r="I24" s="363"/>
      <c r="J24" s="363"/>
      <c r="K24" s="363"/>
      <c r="L24" s="363"/>
      <c r="M24" s="363"/>
      <c r="N24" s="363"/>
      <c r="O24" s="363"/>
      <c r="P24" s="364"/>
    </row>
    <row r="25" spans="1:16">
      <c r="A25" s="362"/>
      <c r="B25" s="808"/>
      <c r="C25" s="811"/>
      <c r="D25" s="814"/>
      <c r="E25" s="814"/>
      <c r="F25" s="817"/>
      <c r="G25" s="820"/>
      <c r="H25" s="377" t="s">
        <v>49</v>
      </c>
      <c r="I25" s="363"/>
      <c r="J25" s="363"/>
      <c r="K25" s="363"/>
      <c r="L25" s="363"/>
      <c r="M25" s="363"/>
      <c r="N25" s="363"/>
      <c r="O25" s="363"/>
      <c r="P25" s="364"/>
    </row>
    <row r="26" spans="1:16">
      <c r="A26" s="362"/>
      <c r="B26" s="808"/>
      <c r="C26" s="811"/>
      <c r="D26" s="814"/>
      <c r="E26" s="814"/>
      <c r="F26" s="817"/>
      <c r="G26" s="820"/>
      <c r="H26" s="377" t="s">
        <v>703</v>
      </c>
      <c r="I26" s="363"/>
      <c r="J26" s="363"/>
      <c r="K26" s="363"/>
      <c r="L26" s="363"/>
      <c r="M26" s="363"/>
      <c r="N26" s="363"/>
      <c r="O26" s="363"/>
      <c r="P26" s="364"/>
    </row>
    <row r="27" spans="1:16">
      <c r="A27" s="362"/>
      <c r="B27" s="809"/>
      <c r="C27" s="812"/>
      <c r="D27" s="815"/>
      <c r="E27" s="815"/>
      <c r="F27" s="818"/>
      <c r="G27" s="822"/>
      <c r="H27" s="378" t="s">
        <v>704</v>
      </c>
      <c r="I27" s="365"/>
      <c r="J27" s="365"/>
      <c r="K27" s="365"/>
      <c r="L27" s="365"/>
      <c r="M27" s="365"/>
      <c r="N27" s="365"/>
      <c r="O27" s="365"/>
      <c r="P27" s="366"/>
    </row>
    <row r="28" spans="1:16">
      <c r="A28" s="362"/>
      <c r="B28" s="807" t="s">
        <v>268</v>
      </c>
      <c r="C28" s="810"/>
      <c r="D28" s="813"/>
      <c r="E28" s="813"/>
      <c r="F28" s="816"/>
      <c r="G28" s="819"/>
      <c r="H28" s="377" t="s">
        <v>701</v>
      </c>
      <c r="I28" s="363"/>
      <c r="J28" s="363"/>
      <c r="K28" s="363"/>
      <c r="L28" s="363"/>
      <c r="M28" s="363"/>
      <c r="N28" s="363"/>
      <c r="O28" s="363"/>
      <c r="P28" s="364"/>
    </row>
    <row r="29" spans="1:16">
      <c r="A29" s="362"/>
      <c r="B29" s="808"/>
      <c r="C29" s="811"/>
      <c r="D29" s="814"/>
      <c r="E29" s="814"/>
      <c r="F29" s="817"/>
      <c r="G29" s="820"/>
      <c r="H29" s="377" t="s">
        <v>702</v>
      </c>
      <c r="I29" s="363"/>
      <c r="J29" s="363"/>
      <c r="K29" s="363"/>
      <c r="L29" s="363"/>
      <c r="M29" s="363"/>
      <c r="N29" s="363"/>
      <c r="O29" s="363"/>
      <c r="P29" s="364"/>
    </row>
    <row r="30" spans="1:16">
      <c r="A30" s="362"/>
      <c r="B30" s="808"/>
      <c r="C30" s="811"/>
      <c r="D30" s="814"/>
      <c r="E30" s="814"/>
      <c r="F30" s="817"/>
      <c r="G30" s="820"/>
      <c r="H30" s="377" t="s">
        <v>49</v>
      </c>
      <c r="I30" s="363"/>
      <c r="J30" s="363"/>
      <c r="K30" s="363"/>
      <c r="L30" s="363"/>
      <c r="M30" s="363"/>
      <c r="N30" s="363"/>
      <c r="O30" s="363"/>
      <c r="P30" s="364"/>
    </row>
    <row r="31" spans="1:16">
      <c r="A31" s="362"/>
      <c r="B31" s="808"/>
      <c r="C31" s="811"/>
      <c r="D31" s="814"/>
      <c r="E31" s="814"/>
      <c r="F31" s="817"/>
      <c r="G31" s="820"/>
      <c r="H31" s="377" t="s">
        <v>703</v>
      </c>
      <c r="I31" s="363"/>
      <c r="J31" s="363"/>
      <c r="K31" s="363"/>
      <c r="L31" s="363"/>
      <c r="M31" s="363"/>
      <c r="N31" s="363"/>
      <c r="O31" s="363"/>
      <c r="P31" s="364"/>
    </row>
    <row r="32" spans="1:16" ht="16.5" thickBot="1">
      <c r="A32" s="362"/>
      <c r="B32" s="809"/>
      <c r="C32" s="812"/>
      <c r="D32" s="815"/>
      <c r="E32" s="815"/>
      <c r="F32" s="818"/>
      <c r="G32" s="821"/>
      <c r="H32" s="528" t="s">
        <v>704</v>
      </c>
      <c r="I32" s="365"/>
      <c r="J32" s="365"/>
      <c r="K32" s="365"/>
      <c r="L32" s="365"/>
      <c r="M32" s="365"/>
      <c r="N32" s="365"/>
      <c r="O32" s="365"/>
      <c r="P32" s="367"/>
    </row>
    <row r="33" spans="2:16" ht="26.25" customHeight="1" thickBot="1">
      <c r="B33" s="804" t="s">
        <v>705</v>
      </c>
      <c r="C33" s="805"/>
      <c r="D33" s="805"/>
      <c r="E33" s="806"/>
      <c r="F33" s="368"/>
      <c r="G33" s="526"/>
      <c r="H33" s="529"/>
      <c r="I33" s="527">
        <f>I12+I17+I22</f>
        <v>7142000</v>
      </c>
      <c r="J33" s="369">
        <f>J12+J17+J22</f>
        <v>7282370.7999999998</v>
      </c>
      <c r="K33" s="369"/>
      <c r="L33" s="369"/>
      <c r="M33" s="369"/>
      <c r="N33" s="369"/>
      <c r="O33" s="369"/>
      <c r="P33" s="369"/>
    </row>
    <row r="35" spans="2:16">
      <c r="B35" s="358" t="s">
        <v>706</v>
      </c>
    </row>
    <row r="36" spans="2:16">
      <c r="B36" s="358" t="s">
        <v>707</v>
      </c>
    </row>
    <row r="37" spans="2:16">
      <c r="B37" s="358" t="s">
        <v>816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1"/>
  <sheetViews>
    <sheetView showGridLines="0" topLeftCell="A37" workbookViewId="0">
      <selection activeCell="I16" sqref="I16"/>
    </sheetView>
  </sheetViews>
  <sheetFormatPr defaultRowHeight="12.75"/>
  <cols>
    <col min="1" max="1" width="1.5703125" style="190" customWidth="1"/>
    <col min="2" max="2" width="39.140625" style="190" customWidth="1"/>
    <col min="3" max="6" width="20.7109375" style="190" customWidth="1"/>
    <col min="7" max="16384" width="9.140625" style="190"/>
  </cols>
  <sheetData>
    <row r="1" spans="2:6" ht="15.75">
      <c r="F1" s="9" t="s">
        <v>211</v>
      </c>
    </row>
    <row r="2" spans="2:6" ht="15.75" customHeight="1">
      <c r="B2" s="608" t="s">
        <v>682</v>
      </c>
      <c r="C2" s="608"/>
      <c r="D2" s="608"/>
      <c r="E2" s="608"/>
      <c r="F2" s="608"/>
    </row>
    <row r="3" spans="2:6" ht="40.5" customHeight="1">
      <c r="B3" s="192"/>
      <c r="C3" s="192"/>
      <c r="D3" s="192"/>
      <c r="E3" s="192"/>
      <c r="F3" s="192"/>
    </row>
    <row r="4" spans="2:6" ht="15.75">
      <c r="B4" s="608" t="s">
        <v>745</v>
      </c>
      <c r="C4" s="608"/>
      <c r="D4" s="608"/>
      <c r="E4" s="608"/>
      <c r="F4" s="608"/>
    </row>
    <row r="5" spans="2:6" ht="13.5" thickBot="1">
      <c r="F5" s="191" t="s">
        <v>3</v>
      </c>
    </row>
    <row r="6" spans="2:6" ht="36" customHeight="1" thickBot="1">
      <c r="B6" s="196" t="s">
        <v>862</v>
      </c>
      <c r="C6" s="195" t="s">
        <v>746</v>
      </c>
      <c r="D6" s="195" t="s">
        <v>747</v>
      </c>
      <c r="E6" s="195" t="s">
        <v>748</v>
      </c>
      <c r="F6" s="195" t="s">
        <v>749</v>
      </c>
    </row>
    <row r="7" spans="2:6" ht="30" customHeight="1">
      <c r="B7" s="193" t="s">
        <v>238</v>
      </c>
      <c r="C7" s="339">
        <v>155594137</v>
      </c>
      <c r="D7" s="339"/>
      <c r="E7" s="339"/>
      <c r="F7" s="339"/>
    </row>
    <row r="8" spans="2:6" ht="30" customHeight="1">
      <c r="B8" s="193" t="s">
        <v>271</v>
      </c>
      <c r="C8" s="340">
        <v>29904439</v>
      </c>
      <c r="D8" s="342"/>
      <c r="E8" s="342"/>
      <c r="F8" s="342"/>
    </row>
    <row r="9" spans="2:6" ht="30" customHeight="1" thickBot="1">
      <c r="B9" s="194" t="s">
        <v>239</v>
      </c>
      <c r="C9" s="341"/>
      <c r="D9" s="341"/>
      <c r="E9" s="341"/>
      <c r="F9" s="341"/>
    </row>
    <row r="10" spans="2:6" ht="13.5" customHeight="1" thickTop="1">
      <c r="B10" s="849" t="s">
        <v>264</v>
      </c>
      <c r="C10" s="851">
        <f>SUM(C7:C9)</f>
        <v>185498576</v>
      </c>
      <c r="D10" s="851"/>
      <c r="E10" s="851"/>
      <c r="F10" s="851"/>
    </row>
    <row r="11" spans="2:6" ht="15" customHeight="1" thickBot="1">
      <c r="B11" s="850"/>
      <c r="C11" s="852"/>
      <c r="D11" s="852"/>
      <c r="E11" s="852"/>
      <c r="F11" s="852"/>
    </row>
    <row r="12" spans="2:6">
      <c r="B12" s="338" t="s">
        <v>576</v>
      </c>
    </row>
    <row r="13" spans="2:6">
      <c r="B13" s="192"/>
    </row>
    <row r="14" spans="2:6" ht="15.75">
      <c r="B14" s="608" t="s">
        <v>750</v>
      </c>
      <c r="C14" s="608"/>
      <c r="D14" s="608"/>
      <c r="E14" s="608"/>
      <c r="F14" s="608"/>
    </row>
    <row r="15" spans="2:6" ht="13.5" thickBot="1">
      <c r="F15" s="191" t="s">
        <v>3</v>
      </c>
    </row>
    <row r="16" spans="2:6" ht="36" customHeight="1" thickBot="1">
      <c r="B16" s="196" t="s">
        <v>863</v>
      </c>
      <c r="C16" s="195" t="s">
        <v>746</v>
      </c>
      <c r="D16" s="195" t="s">
        <v>747</v>
      </c>
      <c r="E16" s="195" t="s">
        <v>748</v>
      </c>
      <c r="F16" s="195" t="s">
        <v>749</v>
      </c>
    </row>
    <row r="17" spans="1:7" ht="30" customHeight="1">
      <c r="B17" s="193" t="s">
        <v>238</v>
      </c>
      <c r="C17" s="339">
        <v>37390576.159999996</v>
      </c>
      <c r="D17" s="339"/>
      <c r="E17" s="339"/>
      <c r="F17" s="339"/>
    </row>
    <row r="18" spans="1:7" ht="30" customHeight="1">
      <c r="B18" s="193" t="s">
        <v>271</v>
      </c>
      <c r="C18" s="340">
        <v>2031472.8</v>
      </c>
      <c r="D18" s="340"/>
      <c r="E18" s="340"/>
      <c r="F18" s="340"/>
    </row>
    <row r="19" spans="1:7" ht="30" customHeight="1" thickBot="1">
      <c r="B19" s="194" t="s">
        <v>239</v>
      </c>
      <c r="C19" s="341">
        <v>16721769.939999999</v>
      </c>
      <c r="D19" s="341"/>
      <c r="E19" s="341"/>
      <c r="F19" s="341"/>
    </row>
    <row r="20" spans="1:7" ht="13.5" customHeight="1" thickTop="1">
      <c r="B20" s="849" t="s">
        <v>264</v>
      </c>
      <c r="C20" s="851">
        <f>SUM(C17:C19)</f>
        <v>56143818.899999991</v>
      </c>
      <c r="D20" s="851"/>
      <c r="E20" s="851"/>
      <c r="F20" s="851"/>
    </row>
    <row r="21" spans="1:7" ht="15" customHeight="1" thickBot="1">
      <c r="B21" s="850"/>
      <c r="C21" s="852"/>
      <c r="D21" s="852"/>
      <c r="E21" s="852"/>
      <c r="F21" s="852"/>
    </row>
    <row r="22" spans="1:7" ht="15" customHeight="1">
      <c r="B22" s="338" t="s">
        <v>576</v>
      </c>
      <c r="C22" s="357"/>
      <c r="D22" s="357"/>
      <c r="E22" s="357"/>
      <c r="F22" s="357"/>
    </row>
    <row r="23" spans="1:7" ht="10.5" customHeight="1">
      <c r="B23" s="197"/>
      <c r="C23" s="357"/>
      <c r="D23" s="357"/>
      <c r="E23" s="357"/>
      <c r="F23" s="357"/>
    </row>
    <row r="24" spans="1:7" ht="15" customHeight="1">
      <c r="B24" s="853" t="s">
        <v>708</v>
      </c>
      <c r="C24" s="853"/>
      <c r="D24" s="853"/>
      <c r="E24" s="853"/>
      <c r="F24" s="853"/>
    </row>
    <row r="25" spans="1:7" ht="13.5" thickBot="1">
      <c r="B25" s="192"/>
      <c r="E25" s="55"/>
      <c r="F25" s="191" t="s">
        <v>3</v>
      </c>
    </row>
    <row r="26" spans="1:7" ht="48" customHeight="1" thickBot="1">
      <c r="B26" s="375"/>
      <c r="C26" s="382" t="s">
        <v>715</v>
      </c>
      <c r="D26" s="383" t="s">
        <v>710</v>
      </c>
      <c r="E26" s="381" t="s">
        <v>714</v>
      </c>
      <c r="F26" s="257" t="s">
        <v>710</v>
      </c>
    </row>
    <row r="27" spans="1:7" ht="34.5" customHeight="1" thickBot="1">
      <c r="A27" s="206"/>
      <c r="B27" s="376" t="s">
        <v>751</v>
      </c>
      <c r="C27" s="380">
        <v>39</v>
      </c>
      <c r="D27" s="384">
        <v>6528709.8099999996</v>
      </c>
      <c r="E27" s="385">
        <v>19</v>
      </c>
      <c r="F27" s="380">
        <v>8456883.6500000004</v>
      </c>
    </row>
    <row r="28" spans="1:7">
      <c r="B28" s="192" t="s">
        <v>576</v>
      </c>
    </row>
    <row r="29" spans="1:7" ht="13.5" thickBot="1">
      <c r="B29" s="371"/>
      <c r="C29" s="371"/>
      <c r="D29" s="371"/>
      <c r="E29" s="371"/>
      <c r="F29" s="191" t="s">
        <v>3</v>
      </c>
      <c r="G29" s="192"/>
    </row>
    <row r="30" spans="1:7" ht="36.75" customHeight="1" thickBot="1">
      <c r="B30" s="854" t="s">
        <v>709</v>
      </c>
      <c r="C30" s="733"/>
      <c r="D30" s="733"/>
      <c r="E30" s="734"/>
      <c r="F30" s="356" t="s">
        <v>711</v>
      </c>
      <c r="G30" s="352"/>
    </row>
    <row r="31" spans="1:7" ht="27.75" customHeight="1">
      <c r="B31" s="855" t="s">
        <v>772</v>
      </c>
      <c r="C31" s="856"/>
      <c r="D31" s="856"/>
      <c r="E31" s="857"/>
      <c r="F31" s="372">
        <v>122800</v>
      </c>
      <c r="G31" s="192"/>
    </row>
    <row r="32" spans="1:7" ht="32.25" customHeight="1">
      <c r="B32" s="841" t="s">
        <v>773</v>
      </c>
      <c r="C32" s="842"/>
      <c r="D32" s="842"/>
      <c r="E32" s="843"/>
      <c r="F32" s="373">
        <v>122800</v>
      </c>
      <c r="G32" s="192"/>
    </row>
    <row r="33" spans="2:7" ht="30.75" customHeight="1">
      <c r="B33" s="858" t="s">
        <v>774</v>
      </c>
      <c r="C33" s="859"/>
      <c r="D33" s="859"/>
      <c r="E33" s="860"/>
      <c r="F33" s="373">
        <v>122800</v>
      </c>
      <c r="G33" s="192"/>
    </row>
    <row r="34" spans="2:7" ht="29.25" customHeight="1">
      <c r="B34" s="861" t="s">
        <v>775</v>
      </c>
      <c r="C34" s="862"/>
      <c r="D34" s="862"/>
      <c r="E34" s="863"/>
      <c r="F34" s="373">
        <v>122800</v>
      </c>
      <c r="G34" s="192"/>
    </row>
    <row r="35" spans="2:7" ht="29.25" customHeight="1">
      <c r="B35" s="861" t="s">
        <v>776</v>
      </c>
      <c r="C35" s="862"/>
      <c r="D35" s="862"/>
      <c r="E35" s="863"/>
      <c r="F35" s="373">
        <v>122800</v>
      </c>
      <c r="G35" s="192"/>
    </row>
    <row r="36" spans="2:7" ht="31.5" customHeight="1">
      <c r="B36" s="861" t="s">
        <v>777</v>
      </c>
      <c r="C36" s="862"/>
      <c r="D36" s="862"/>
      <c r="E36" s="863"/>
      <c r="F36" s="373">
        <v>122800</v>
      </c>
      <c r="G36" s="192"/>
    </row>
    <row r="37" spans="2:7" ht="33.75" customHeight="1">
      <c r="B37" s="861" t="s">
        <v>778</v>
      </c>
      <c r="C37" s="862"/>
      <c r="D37" s="862"/>
      <c r="E37" s="863"/>
      <c r="F37" s="373">
        <v>122800</v>
      </c>
      <c r="G37" s="192"/>
    </row>
    <row r="38" spans="2:7" ht="34.5" customHeight="1">
      <c r="B38" s="841" t="s">
        <v>779</v>
      </c>
      <c r="C38" s="842"/>
      <c r="D38" s="842"/>
      <c r="E38" s="843"/>
      <c r="F38" s="431">
        <v>122800</v>
      </c>
      <c r="G38" s="192"/>
    </row>
    <row r="39" spans="2:7" ht="24.75" customHeight="1">
      <c r="B39" s="841" t="s">
        <v>780</v>
      </c>
      <c r="C39" s="842"/>
      <c r="D39" s="842"/>
      <c r="E39" s="843"/>
      <c r="F39" s="431">
        <v>122800</v>
      </c>
      <c r="G39" s="192"/>
    </row>
    <row r="40" spans="2:7" ht="12.75" customHeight="1">
      <c r="B40" s="841" t="s">
        <v>781</v>
      </c>
      <c r="C40" s="842"/>
      <c r="D40" s="842"/>
      <c r="E40" s="843"/>
      <c r="F40" s="431">
        <v>122800</v>
      </c>
      <c r="G40" s="192"/>
    </row>
    <row r="41" spans="2:7" ht="26.25" customHeight="1">
      <c r="B41" s="841" t="s">
        <v>782</v>
      </c>
      <c r="C41" s="842"/>
      <c r="D41" s="842"/>
      <c r="E41" s="843"/>
      <c r="F41" s="431">
        <v>85150</v>
      </c>
      <c r="G41" s="192"/>
    </row>
    <row r="42" spans="2:7" ht="21.75" customHeight="1">
      <c r="B42" s="841" t="s">
        <v>783</v>
      </c>
      <c r="C42" s="842"/>
      <c r="D42" s="842"/>
      <c r="E42" s="843"/>
      <c r="F42" s="431">
        <v>5987279.5199999996</v>
      </c>
    </row>
    <row r="43" spans="2:7" ht="21.75" customHeight="1">
      <c r="B43" s="841" t="s">
        <v>784</v>
      </c>
      <c r="C43" s="842"/>
      <c r="D43" s="842"/>
      <c r="E43" s="843"/>
      <c r="F43" s="431">
        <v>20189.439999999999</v>
      </c>
    </row>
    <row r="44" spans="2:7" ht="15.75" customHeight="1">
      <c r="B44" s="841" t="s">
        <v>785</v>
      </c>
      <c r="C44" s="842"/>
      <c r="D44" s="842"/>
      <c r="E44" s="843"/>
      <c r="F44" s="431">
        <v>500000</v>
      </c>
    </row>
    <row r="45" spans="2:7" ht="17.25" customHeight="1">
      <c r="B45" s="841" t="s">
        <v>786</v>
      </c>
      <c r="C45" s="842"/>
      <c r="D45" s="842"/>
      <c r="E45" s="843"/>
      <c r="F45" s="431">
        <v>600000</v>
      </c>
    </row>
    <row r="46" spans="2:7" ht="23.25" customHeight="1">
      <c r="B46" s="841" t="s">
        <v>787</v>
      </c>
      <c r="C46" s="842"/>
      <c r="D46" s="842"/>
      <c r="E46" s="843"/>
      <c r="F46" s="431" t="s">
        <v>788</v>
      </c>
    </row>
    <row r="47" spans="2:7" ht="23.25" customHeight="1">
      <c r="B47" s="841" t="s">
        <v>789</v>
      </c>
      <c r="C47" s="842"/>
      <c r="D47" s="842"/>
      <c r="E47" s="843"/>
      <c r="F47" s="431">
        <v>36264.69</v>
      </c>
    </row>
    <row r="48" spans="2:7" ht="16.5" customHeight="1">
      <c r="B48" s="841" t="s">
        <v>790</v>
      </c>
      <c r="C48" s="842"/>
      <c r="D48" s="842"/>
      <c r="E48" s="843"/>
      <c r="F48" s="431" t="s">
        <v>788</v>
      </c>
    </row>
    <row r="49" spans="2:6" ht="20.25" customHeight="1">
      <c r="B49" s="841" t="s">
        <v>791</v>
      </c>
      <c r="C49" s="842"/>
      <c r="D49" s="842"/>
      <c r="E49" s="843"/>
      <c r="F49" s="431" t="s">
        <v>788</v>
      </c>
    </row>
    <row r="50" spans="2:6" ht="21" customHeight="1" thickBot="1">
      <c r="B50" s="844" t="s">
        <v>792</v>
      </c>
      <c r="C50" s="845"/>
      <c r="D50" s="845"/>
      <c r="E50" s="846"/>
      <c r="F50" s="374">
        <f>SUM(F31:F49)</f>
        <v>8456883.6500000004</v>
      </c>
    </row>
    <row r="51" spans="2:6" ht="13.5" thickBot="1"/>
    <row r="52" spans="2:6">
      <c r="B52" s="847" t="s">
        <v>713</v>
      </c>
      <c r="C52" s="847"/>
      <c r="D52" s="847"/>
      <c r="E52" s="847"/>
      <c r="F52" s="847"/>
    </row>
    <row r="53" spans="2:6">
      <c r="B53" s="848"/>
      <c r="C53" s="848"/>
      <c r="D53" s="848"/>
      <c r="E53" s="848"/>
      <c r="F53" s="848"/>
    </row>
    <row r="54" spans="2:6">
      <c r="B54" s="848"/>
      <c r="C54" s="848"/>
      <c r="D54" s="848"/>
      <c r="E54" s="848"/>
      <c r="F54" s="848"/>
    </row>
    <row r="55" spans="2:6" ht="15.75" thickBot="1">
      <c r="B55" s="379" t="s">
        <v>712</v>
      </c>
    </row>
    <row r="56" spans="2:6" ht="32.25" thickBot="1">
      <c r="B56" s="854" t="s">
        <v>821</v>
      </c>
      <c r="C56" s="733"/>
      <c r="D56" s="733"/>
      <c r="E56" s="734"/>
      <c r="F56" s="530" t="s">
        <v>711</v>
      </c>
    </row>
    <row r="57" spans="2:6">
      <c r="B57" s="855" t="s">
        <v>822</v>
      </c>
      <c r="C57" s="856"/>
      <c r="D57" s="856"/>
      <c r="E57" s="857"/>
      <c r="F57" s="372">
        <v>13018.35</v>
      </c>
    </row>
    <row r="58" spans="2:6">
      <c r="B58" s="841" t="s">
        <v>823</v>
      </c>
      <c r="C58" s="842"/>
      <c r="D58" s="842"/>
      <c r="E58" s="843"/>
      <c r="F58" s="373">
        <v>28558</v>
      </c>
    </row>
    <row r="59" spans="2:6">
      <c r="B59" s="858" t="s">
        <v>824</v>
      </c>
      <c r="C59" s="859"/>
      <c r="D59" s="859"/>
      <c r="E59" s="860"/>
      <c r="F59" s="373">
        <v>28380</v>
      </c>
    </row>
    <row r="60" spans="2:6">
      <c r="B60" s="861" t="s">
        <v>825</v>
      </c>
      <c r="C60" s="862"/>
      <c r="D60" s="862"/>
      <c r="E60" s="863"/>
      <c r="F60" s="373">
        <v>50232.28</v>
      </c>
    </row>
    <row r="61" spans="2:6">
      <c r="B61" s="861" t="s">
        <v>826</v>
      </c>
      <c r="C61" s="862"/>
      <c r="D61" s="862"/>
      <c r="E61" s="863"/>
      <c r="F61" s="373">
        <v>185970.41</v>
      </c>
    </row>
    <row r="62" spans="2:6">
      <c r="B62" s="861" t="s">
        <v>827</v>
      </c>
      <c r="C62" s="862"/>
      <c r="D62" s="862"/>
      <c r="E62" s="863"/>
      <c r="F62" s="373">
        <v>28687</v>
      </c>
    </row>
    <row r="63" spans="2:6">
      <c r="B63" s="861" t="s">
        <v>828</v>
      </c>
      <c r="C63" s="862"/>
      <c r="D63" s="862"/>
      <c r="E63" s="863"/>
      <c r="F63" s="373">
        <v>18855</v>
      </c>
    </row>
    <row r="64" spans="2:6">
      <c r="B64" s="861" t="s">
        <v>829</v>
      </c>
      <c r="C64" s="862"/>
      <c r="D64" s="862"/>
      <c r="E64" s="863"/>
      <c r="F64" s="431">
        <v>51074</v>
      </c>
    </row>
    <row r="65" spans="2:6">
      <c r="B65" s="861" t="s">
        <v>830</v>
      </c>
      <c r="C65" s="862"/>
      <c r="D65" s="862"/>
      <c r="E65" s="863"/>
      <c r="F65" s="431">
        <v>17454</v>
      </c>
    </row>
    <row r="66" spans="2:6">
      <c r="B66" s="861" t="s">
        <v>831</v>
      </c>
      <c r="C66" s="862"/>
      <c r="D66" s="862"/>
      <c r="E66" s="863"/>
      <c r="F66" s="431">
        <v>16476</v>
      </c>
    </row>
    <row r="67" spans="2:6">
      <c r="B67" s="861" t="s">
        <v>832</v>
      </c>
      <c r="C67" s="862"/>
      <c r="D67" s="862"/>
      <c r="E67" s="863"/>
      <c r="F67" s="431">
        <v>53696</v>
      </c>
    </row>
    <row r="68" spans="2:6">
      <c r="B68" s="861" t="s">
        <v>833</v>
      </c>
      <c r="C68" s="862"/>
      <c r="D68" s="862"/>
      <c r="E68" s="863"/>
      <c r="F68" s="431">
        <v>13742</v>
      </c>
    </row>
    <row r="69" spans="2:6">
      <c r="B69" s="861" t="s">
        <v>834</v>
      </c>
      <c r="C69" s="862"/>
      <c r="D69" s="862"/>
      <c r="E69" s="863"/>
      <c r="F69" s="431">
        <v>35082</v>
      </c>
    </row>
    <row r="70" spans="2:6">
      <c r="B70" s="861" t="s">
        <v>835</v>
      </c>
      <c r="C70" s="862"/>
      <c r="D70" s="862"/>
      <c r="E70" s="863"/>
      <c r="F70" s="431">
        <v>185200</v>
      </c>
    </row>
    <row r="71" spans="2:6">
      <c r="B71" s="861" t="s">
        <v>836</v>
      </c>
      <c r="C71" s="862"/>
      <c r="D71" s="862"/>
      <c r="E71" s="863"/>
      <c r="F71" s="431">
        <v>10345</v>
      </c>
    </row>
    <row r="72" spans="2:6">
      <c r="B72" s="861" t="s">
        <v>837</v>
      </c>
      <c r="C72" s="862"/>
      <c r="D72" s="862"/>
      <c r="E72" s="863"/>
      <c r="F72" s="431">
        <v>19818</v>
      </c>
    </row>
    <row r="73" spans="2:6">
      <c r="B73" s="861" t="s">
        <v>838</v>
      </c>
      <c r="C73" s="862"/>
      <c r="D73" s="862"/>
      <c r="E73" s="863"/>
      <c r="F73" s="431">
        <v>70199.63</v>
      </c>
    </row>
    <row r="74" spans="2:6">
      <c r="B74" s="861" t="s">
        <v>839</v>
      </c>
      <c r="C74" s="862"/>
      <c r="D74" s="862"/>
      <c r="E74" s="863"/>
      <c r="F74" s="431">
        <v>26972</v>
      </c>
    </row>
    <row r="75" spans="2:6">
      <c r="B75" s="861" t="s">
        <v>840</v>
      </c>
      <c r="C75" s="862"/>
      <c r="D75" s="862"/>
      <c r="E75" s="863"/>
      <c r="F75" s="431">
        <v>40185</v>
      </c>
    </row>
    <row r="76" spans="2:6">
      <c r="B76" s="861" t="s">
        <v>841</v>
      </c>
      <c r="C76" s="862"/>
      <c r="D76" s="862"/>
      <c r="E76" s="863"/>
      <c r="F76" s="431">
        <v>48828</v>
      </c>
    </row>
    <row r="77" spans="2:6">
      <c r="B77" s="861" t="s">
        <v>842</v>
      </c>
      <c r="C77" s="862"/>
      <c r="D77" s="862"/>
      <c r="E77" s="863"/>
      <c r="F77" s="431">
        <v>67356</v>
      </c>
    </row>
    <row r="78" spans="2:6">
      <c r="B78" s="861" t="s">
        <v>843</v>
      </c>
      <c r="C78" s="862"/>
      <c r="D78" s="862"/>
      <c r="E78" s="863"/>
      <c r="F78" s="431">
        <v>7625</v>
      </c>
    </row>
    <row r="79" spans="2:6">
      <c r="B79" s="861" t="s">
        <v>844</v>
      </c>
      <c r="C79" s="862"/>
      <c r="D79" s="862"/>
      <c r="E79" s="863"/>
      <c r="F79" s="431">
        <v>9936</v>
      </c>
    </row>
    <row r="80" spans="2:6">
      <c r="B80" s="861" t="s">
        <v>845</v>
      </c>
      <c r="C80" s="862"/>
      <c r="D80" s="862"/>
      <c r="E80" s="863"/>
      <c r="F80" s="431">
        <v>11487</v>
      </c>
    </row>
    <row r="81" spans="2:6">
      <c r="B81" s="861" t="s">
        <v>846</v>
      </c>
      <c r="C81" s="862"/>
      <c r="D81" s="862"/>
      <c r="E81" s="863"/>
      <c r="F81" s="431">
        <v>9089</v>
      </c>
    </row>
    <row r="82" spans="2:6">
      <c r="B82" s="861" t="s">
        <v>847</v>
      </c>
      <c r="C82" s="862"/>
      <c r="D82" s="862"/>
      <c r="E82" s="863"/>
      <c r="F82" s="431">
        <v>114154</v>
      </c>
    </row>
    <row r="83" spans="2:6">
      <c r="B83" s="861" t="s">
        <v>848</v>
      </c>
      <c r="C83" s="862"/>
      <c r="D83" s="862"/>
      <c r="E83" s="863"/>
      <c r="F83" s="431">
        <v>24480</v>
      </c>
    </row>
    <row r="84" spans="2:6">
      <c r="B84" s="861" t="s">
        <v>849</v>
      </c>
      <c r="C84" s="862"/>
      <c r="D84" s="862"/>
      <c r="E84" s="863"/>
      <c r="F84" s="431">
        <v>17978</v>
      </c>
    </row>
    <row r="85" spans="2:6">
      <c r="B85" s="861" t="s">
        <v>850</v>
      </c>
      <c r="C85" s="862"/>
      <c r="D85" s="862"/>
      <c r="E85" s="863"/>
      <c r="F85" s="431">
        <v>12167</v>
      </c>
    </row>
    <row r="86" spans="2:6">
      <c r="B86" s="861" t="s">
        <v>851</v>
      </c>
      <c r="C86" s="862"/>
      <c r="D86" s="862"/>
      <c r="E86" s="863"/>
      <c r="F86" s="431">
        <v>7752</v>
      </c>
    </row>
    <row r="87" spans="2:6">
      <c r="B87" s="861" t="s">
        <v>852</v>
      </c>
      <c r="C87" s="862"/>
      <c r="D87" s="862"/>
      <c r="E87" s="863"/>
      <c r="F87" s="431">
        <v>32375</v>
      </c>
    </row>
    <row r="88" spans="2:6">
      <c r="B88" s="861" t="s">
        <v>853</v>
      </c>
      <c r="C88" s="862"/>
      <c r="D88" s="862"/>
      <c r="E88" s="863"/>
      <c r="F88" s="431">
        <v>14719</v>
      </c>
    </row>
    <row r="89" spans="2:6">
      <c r="B89" s="861" t="s">
        <v>854</v>
      </c>
      <c r="C89" s="862"/>
      <c r="D89" s="862"/>
      <c r="E89" s="863"/>
      <c r="F89" s="431">
        <v>27674</v>
      </c>
    </row>
    <row r="90" spans="2:6">
      <c r="B90" s="861" t="s">
        <v>855</v>
      </c>
      <c r="C90" s="862"/>
      <c r="D90" s="862"/>
      <c r="E90" s="863"/>
      <c r="F90" s="431">
        <v>7588</v>
      </c>
    </row>
    <row r="91" spans="2:6">
      <c r="B91" s="861" t="s">
        <v>856</v>
      </c>
      <c r="C91" s="862"/>
      <c r="D91" s="862"/>
      <c r="E91" s="863"/>
      <c r="F91" s="431">
        <v>704975</v>
      </c>
    </row>
    <row r="92" spans="2:6">
      <c r="B92" s="861" t="s">
        <v>857</v>
      </c>
      <c r="C92" s="862"/>
      <c r="D92" s="862"/>
      <c r="E92" s="863"/>
      <c r="F92" s="431">
        <v>117490</v>
      </c>
    </row>
    <row r="93" spans="2:6">
      <c r="B93" s="861" t="s">
        <v>858</v>
      </c>
      <c r="C93" s="862"/>
      <c r="D93" s="862"/>
      <c r="E93" s="863"/>
      <c r="F93" s="431">
        <v>4300810.28</v>
      </c>
    </row>
    <row r="94" spans="2:6">
      <c r="B94" s="841" t="s">
        <v>859</v>
      </c>
      <c r="C94" s="842"/>
      <c r="D94" s="842"/>
      <c r="E94" s="843"/>
      <c r="F94" s="431">
        <v>25525.25</v>
      </c>
    </row>
    <row r="95" spans="2:6">
      <c r="B95" s="841" t="s">
        <v>860</v>
      </c>
      <c r="C95" s="842"/>
      <c r="D95" s="842"/>
      <c r="E95" s="843"/>
      <c r="F95" s="431">
        <v>72756.61</v>
      </c>
    </row>
    <row r="96" spans="2:6" ht="13.5" thickBot="1">
      <c r="B96" s="841" t="s">
        <v>861</v>
      </c>
      <c r="C96" s="842"/>
      <c r="D96" s="842"/>
      <c r="E96" s="843"/>
      <c r="F96" s="431">
        <f>SUM(F57:F95)</f>
        <v>6528709.8100000005</v>
      </c>
    </row>
    <row r="97" spans="2:6" ht="15.75" thickBot="1">
      <c r="B97" s="531"/>
      <c r="C97" s="531"/>
      <c r="D97" s="531"/>
      <c r="E97" s="531"/>
      <c r="F97" s="532"/>
    </row>
    <row r="98" spans="2:6">
      <c r="B98" s="847"/>
      <c r="C98" s="847"/>
      <c r="D98" s="847"/>
      <c r="E98" s="847"/>
      <c r="F98" s="847"/>
    </row>
    <row r="99" spans="2:6">
      <c r="B99" s="848"/>
      <c r="C99" s="848"/>
      <c r="D99" s="848"/>
      <c r="E99" s="848"/>
      <c r="F99" s="848"/>
    </row>
    <row r="100" spans="2:6">
      <c r="B100" s="848"/>
      <c r="C100" s="848"/>
      <c r="D100" s="848"/>
      <c r="E100" s="848"/>
      <c r="F100" s="848"/>
    </row>
    <row r="101" spans="2:6" ht="15">
      <c r="B101" s="379"/>
    </row>
  </sheetData>
  <mergeCells count="78">
    <mergeCell ref="B96:E96"/>
    <mergeCell ref="B98:F100"/>
    <mergeCell ref="B91:E91"/>
    <mergeCell ref="B92:E92"/>
    <mergeCell ref="B93:E93"/>
    <mergeCell ref="B94:E94"/>
    <mergeCell ref="B95:E95"/>
    <mergeCell ref="B86:E86"/>
    <mergeCell ref="B87:E87"/>
    <mergeCell ref="B88:E88"/>
    <mergeCell ref="B89:E89"/>
    <mergeCell ref="B90:E9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39:E39"/>
    <mergeCell ref="B40:E40"/>
    <mergeCell ref="B41:E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2:F54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145"/>
  <sheetViews>
    <sheetView showGridLines="0" topLeftCell="A118" workbookViewId="0">
      <selection activeCell="E136" sqref="E136"/>
    </sheetView>
  </sheetViews>
  <sheetFormatPr defaultRowHeight="15.75"/>
  <cols>
    <col min="1" max="1" width="1.5703125" style="190" customWidth="1"/>
    <col min="2" max="2" width="21.7109375" style="190" customWidth="1"/>
    <col min="3" max="3" width="45.7109375" style="190" customWidth="1"/>
    <col min="4" max="4" width="7.5703125" style="190" customWidth="1"/>
    <col min="5" max="8" width="18.28515625" style="69" customWidth="1"/>
    <col min="9" max="9" width="16.5703125" style="190" customWidth="1"/>
    <col min="10" max="256" width="9.140625" style="190"/>
    <col min="257" max="257" width="2.7109375" style="190" customWidth="1"/>
    <col min="258" max="258" width="21.7109375" style="190" customWidth="1"/>
    <col min="259" max="259" width="45.7109375" style="190" customWidth="1"/>
    <col min="260" max="260" width="7.5703125" style="190" customWidth="1"/>
    <col min="261" max="264" width="15.7109375" style="190" customWidth="1"/>
    <col min="265" max="512" width="9.140625" style="190"/>
    <col min="513" max="513" width="2.7109375" style="190" customWidth="1"/>
    <col min="514" max="514" width="21.7109375" style="190" customWidth="1"/>
    <col min="515" max="515" width="45.7109375" style="190" customWidth="1"/>
    <col min="516" max="516" width="7.5703125" style="190" customWidth="1"/>
    <col min="517" max="520" width="15.7109375" style="190" customWidth="1"/>
    <col min="521" max="768" width="9.140625" style="190"/>
    <col min="769" max="769" width="2.7109375" style="190" customWidth="1"/>
    <col min="770" max="770" width="21.7109375" style="190" customWidth="1"/>
    <col min="771" max="771" width="45.7109375" style="190" customWidth="1"/>
    <col min="772" max="772" width="7.5703125" style="190" customWidth="1"/>
    <col min="773" max="776" width="15.7109375" style="190" customWidth="1"/>
    <col min="777" max="1024" width="9.140625" style="190"/>
    <col min="1025" max="1025" width="2.7109375" style="190" customWidth="1"/>
    <col min="1026" max="1026" width="21.7109375" style="190" customWidth="1"/>
    <col min="1027" max="1027" width="45.7109375" style="190" customWidth="1"/>
    <col min="1028" max="1028" width="7.5703125" style="190" customWidth="1"/>
    <col min="1029" max="1032" width="15.7109375" style="190" customWidth="1"/>
    <col min="1033" max="1280" width="9.140625" style="190"/>
    <col min="1281" max="1281" width="2.7109375" style="190" customWidth="1"/>
    <col min="1282" max="1282" width="21.7109375" style="190" customWidth="1"/>
    <col min="1283" max="1283" width="45.7109375" style="190" customWidth="1"/>
    <col min="1284" max="1284" width="7.5703125" style="190" customWidth="1"/>
    <col min="1285" max="1288" width="15.7109375" style="190" customWidth="1"/>
    <col min="1289" max="1536" width="9.140625" style="190"/>
    <col min="1537" max="1537" width="2.7109375" style="190" customWidth="1"/>
    <col min="1538" max="1538" width="21.7109375" style="190" customWidth="1"/>
    <col min="1539" max="1539" width="45.7109375" style="190" customWidth="1"/>
    <col min="1540" max="1540" width="7.5703125" style="190" customWidth="1"/>
    <col min="1541" max="1544" width="15.7109375" style="190" customWidth="1"/>
    <col min="1545" max="1792" width="9.140625" style="190"/>
    <col min="1793" max="1793" width="2.7109375" style="190" customWidth="1"/>
    <col min="1794" max="1794" width="21.7109375" style="190" customWidth="1"/>
    <col min="1795" max="1795" width="45.7109375" style="190" customWidth="1"/>
    <col min="1796" max="1796" width="7.5703125" style="190" customWidth="1"/>
    <col min="1797" max="1800" width="15.7109375" style="190" customWidth="1"/>
    <col min="1801" max="2048" width="9.140625" style="190"/>
    <col min="2049" max="2049" width="2.7109375" style="190" customWidth="1"/>
    <col min="2050" max="2050" width="21.7109375" style="190" customWidth="1"/>
    <col min="2051" max="2051" width="45.7109375" style="190" customWidth="1"/>
    <col min="2052" max="2052" width="7.5703125" style="190" customWidth="1"/>
    <col min="2053" max="2056" width="15.7109375" style="190" customWidth="1"/>
    <col min="2057" max="2304" width="9.140625" style="190"/>
    <col min="2305" max="2305" width="2.7109375" style="190" customWidth="1"/>
    <col min="2306" max="2306" width="21.7109375" style="190" customWidth="1"/>
    <col min="2307" max="2307" width="45.7109375" style="190" customWidth="1"/>
    <col min="2308" max="2308" width="7.5703125" style="190" customWidth="1"/>
    <col min="2309" max="2312" width="15.7109375" style="190" customWidth="1"/>
    <col min="2313" max="2560" width="9.140625" style="190"/>
    <col min="2561" max="2561" width="2.7109375" style="190" customWidth="1"/>
    <col min="2562" max="2562" width="21.7109375" style="190" customWidth="1"/>
    <col min="2563" max="2563" width="45.7109375" style="190" customWidth="1"/>
    <col min="2564" max="2564" width="7.5703125" style="190" customWidth="1"/>
    <col min="2565" max="2568" width="15.7109375" style="190" customWidth="1"/>
    <col min="2569" max="2816" width="9.140625" style="190"/>
    <col min="2817" max="2817" width="2.7109375" style="190" customWidth="1"/>
    <col min="2818" max="2818" width="21.7109375" style="190" customWidth="1"/>
    <col min="2819" max="2819" width="45.7109375" style="190" customWidth="1"/>
    <col min="2820" max="2820" width="7.5703125" style="190" customWidth="1"/>
    <col min="2821" max="2824" width="15.7109375" style="190" customWidth="1"/>
    <col min="2825" max="3072" width="9.140625" style="190"/>
    <col min="3073" max="3073" width="2.7109375" style="190" customWidth="1"/>
    <col min="3074" max="3074" width="21.7109375" style="190" customWidth="1"/>
    <col min="3075" max="3075" width="45.7109375" style="190" customWidth="1"/>
    <col min="3076" max="3076" width="7.5703125" style="190" customWidth="1"/>
    <col min="3077" max="3080" width="15.7109375" style="190" customWidth="1"/>
    <col min="3081" max="3328" width="9.140625" style="190"/>
    <col min="3329" max="3329" width="2.7109375" style="190" customWidth="1"/>
    <col min="3330" max="3330" width="21.7109375" style="190" customWidth="1"/>
    <col min="3331" max="3331" width="45.7109375" style="190" customWidth="1"/>
    <col min="3332" max="3332" width="7.5703125" style="190" customWidth="1"/>
    <col min="3333" max="3336" width="15.7109375" style="190" customWidth="1"/>
    <col min="3337" max="3584" width="9.140625" style="190"/>
    <col min="3585" max="3585" width="2.7109375" style="190" customWidth="1"/>
    <col min="3586" max="3586" width="21.7109375" style="190" customWidth="1"/>
    <col min="3587" max="3587" width="45.7109375" style="190" customWidth="1"/>
    <col min="3588" max="3588" width="7.5703125" style="190" customWidth="1"/>
    <col min="3589" max="3592" width="15.7109375" style="190" customWidth="1"/>
    <col min="3593" max="3840" width="9.140625" style="190"/>
    <col min="3841" max="3841" width="2.7109375" style="190" customWidth="1"/>
    <col min="3842" max="3842" width="21.7109375" style="190" customWidth="1"/>
    <col min="3843" max="3843" width="45.7109375" style="190" customWidth="1"/>
    <col min="3844" max="3844" width="7.5703125" style="190" customWidth="1"/>
    <col min="3845" max="3848" width="15.7109375" style="190" customWidth="1"/>
    <col min="3849" max="4096" width="9.140625" style="190"/>
    <col min="4097" max="4097" width="2.7109375" style="190" customWidth="1"/>
    <col min="4098" max="4098" width="21.7109375" style="190" customWidth="1"/>
    <col min="4099" max="4099" width="45.7109375" style="190" customWidth="1"/>
    <col min="4100" max="4100" width="7.5703125" style="190" customWidth="1"/>
    <col min="4101" max="4104" width="15.7109375" style="190" customWidth="1"/>
    <col min="4105" max="4352" width="9.140625" style="190"/>
    <col min="4353" max="4353" width="2.7109375" style="190" customWidth="1"/>
    <col min="4354" max="4354" width="21.7109375" style="190" customWidth="1"/>
    <col min="4355" max="4355" width="45.7109375" style="190" customWidth="1"/>
    <col min="4356" max="4356" width="7.5703125" style="190" customWidth="1"/>
    <col min="4357" max="4360" width="15.7109375" style="190" customWidth="1"/>
    <col min="4361" max="4608" width="9.140625" style="190"/>
    <col min="4609" max="4609" width="2.7109375" style="190" customWidth="1"/>
    <col min="4610" max="4610" width="21.7109375" style="190" customWidth="1"/>
    <col min="4611" max="4611" width="45.7109375" style="190" customWidth="1"/>
    <col min="4612" max="4612" width="7.5703125" style="190" customWidth="1"/>
    <col min="4613" max="4616" width="15.7109375" style="190" customWidth="1"/>
    <col min="4617" max="4864" width="9.140625" style="190"/>
    <col min="4865" max="4865" width="2.7109375" style="190" customWidth="1"/>
    <col min="4866" max="4866" width="21.7109375" style="190" customWidth="1"/>
    <col min="4867" max="4867" width="45.7109375" style="190" customWidth="1"/>
    <col min="4868" max="4868" width="7.5703125" style="190" customWidth="1"/>
    <col min="4869" max="4872" width="15.7109375" style="190" customWidth="1"/>
    <col min="4873" max="5120" width="9.140625" style="190"/>
    <col min="5121" max="5121" width="2.7109375" style="190" customWidth="1"/>
    <col min="5122" max="5122" width="21.7109375" style="190" customWidth="1"/>
    <col min="5123" max="5123" width="45.7109375" style="190" customWidth="1"/>
    <col min="5124" max="5124" width="7.5703125" style="190" customWidth="1"/>
    <col min="5125" max="5128" width="15.7109375" style="190" customWidth="1"/>
    <col min="5129" max="5376" width="9.140625" style="190"/>
    <col min="5377" max="5377" width="2.7109375" style="190" customWidth="1"/>
    <col min="5378" max="5378" width="21.7109375" style="190" customWidth="1"/>
    <col min="5379" max="5379" width="45.7109375" style="190" customWidth="1"/>
    <col min="5380" max="5380" width="7.5703125" style="190" customWidth="1"/>
    <col min="5381" max="5384" width="15.7109375" style="190" customWidth="1"/>
    <col min="5385" max="5632" width="9.140625" style="190"/>
    <col min="5633" max="5633" width="2.7109375" style="190" customWidth="1"/>
    <col min="5634" max="5634" width="21.7109375" style="190" customWidth="1"/>
    <col min="5635" max="5635" width="45.7109375" style="190" customWidth="1"/>
    <col min="5636" max="5636" width="7.5703125" style="190" customWidth="1"/>
    <col min="5637" max="5640" width="15.7109375" style="190" customWidth="1"/>
    <col min="5641" max="5888" width="9.140625" style="190"/>
    <col min="5889" max="5889" width="2.7109375" style="190" customWidth="1"/>
    <col min="5890" max="5890" width="21.7109375" style="190" customWidth="1"/>
    <col min="5891" max="5891" width="45.7109375" style="190" customWidth="1"/>
    <col min="5892" max="5892" width="7.5703125" style="190" customWidth="1"/>
    <col min="5893" max="5896" width="15.7109375" style="190" customWidth="1"/>
    <col min="5897" max="6144" width="9.140625" style="190"/>
    <col min="6145" max="6145" width="2.7109375" style="190" customWidth="1"/>
    <col min="6146" max="6146" width="21.7109375" style="190" customWidth="1"/>
    <col min="6147" max="6147" width="45.7109375" style="190" customWidth="1"/>
    <col min="6148" max="6148" width="7.5703125" style="190" customWidth="1"/>
    <col min="6149" max="6152" width="15.7109375" style="190" customWidth="1"/>
    <col min="6153" max="6400" width="9.140625" style="190"/>
    <col min="6401" max="6401" width="2.7109375" style="190" customWidth="1"/>
    <col min="6402" max="6402" width="21.7109375" style="190" customWidth="1"/>
    <col min="6403" max="6403" width="45.7109375" style="190" customWidth="1"/>
    <col min="6404" max="6404" width="7.5703125" style="190" customWidth="1"/>
    <col min="6405" max="6408" width="15.7109375" style="190" customWidth="1"/>
    <col min="6409" max="6656" width="9.140625" style="190"/>
    <col min="6657" max="6657" width="2.7109375" style="190" customWidth="1"/>
    <col min="6658" max="6658" width="21.7109375" style="190" customWidth="1"/>
    <col min="6659" max="6659" width="45.7109375" style="190" customWidth="1"/>
    <col min="6660" max="6660" width="7.5703125" style="190" customWidth="1"/>
    <col min="6661" max="6664" width="15.7109375" style="190" customWidth="1"/>
    <col min="6665" max="6912" width="9.140625" style="190"/>
    <col min="6913" max="6913" width="2.7109375" style="190" customWidth="1"/>
    <col min="6914" max="6914" width="21.7109375" style="190" customWidth="1"/>
    <col min="6915" max="6915" width="45.7109375" style="190" customWidth="1"/>
    <col min="6916" max="6916" width="7.5703125" style="190" customWidth="1"/>
    <col min="6917" max="6920" width="15.7109375" style="190" customWidth="1"/>
    <col min="6921" max="7168" width="9.140625" style="190"/>
    <col min="7169" max="7169" width="2.7109375" style="190" customWidth="1"/>
    <col min="7170" max="7170" width="21.7109375" style="190" customWidth="1"/>
    <col min="7171" max="7171" width="45.7109375" style="190" customWidth="1"/>
    <col min="7172" max="7172" width="7.5703125" style="190" customWidth="1"/>
    <col min="7173" max="7176" width="15.7109375" style="190" customWidth="1"/>
    <col min="7177" max="7424" width="9.140625" style="190"/>
    <col min="7425" max="7425" width="2.7109375" style="190" customWidth="1"/>
    <col min="7426" max="7426" width="21.7109375" style="190" customWidth="1"/>
    <col min="7427" max="7427" width="45.7109375" style="190" customWidth="1"/>
    <col min="7428" max="7428" width="7.5703125" style="190" customWidth="1"/>
    <col min="7429" max="7432" width="15.7109375" style="190" customWidth="1"/>
    <col min="7433" max="7680" width="9.140625" style="190"/>
    <col min="7681" max="7681" width="2.7109375" style="190" customWidth="1"/>
    <col min="7682" max="7682" width="21.7109375" style="190" customWidth="1"/>
    <col min="7683" max="7683" width="45.7109375" style="190" customWidth="1"/>
    <col min="7684" max="7684" width="7.5703125" style="190" customWidth="1"/>
    <col min="7685" max="7688" width="15.7109375" style="190" customWidth="1"/>
    <col min="7689" max="7936" width="9.140625" style="190"/>
    <col min="7937" max="7937" width="2.7109375" style="190" customWidth="1"/>
    <col min="7938" max="7938" width="21.7109375" style="190" customWidth="1"/>
    <col min="7939" max="7939" width="45.7109375" style="190" customWidth="1"/>
    <col min="7940" max="7940" width="7.5703125" style="190" customWidth="1"/>
    <col min="7941" max="7944" width="15.7109375" style="190" customWidth="1"/>
    <col min="7945" max="8192" width="9.140625" style="190"/>
    <col min="8193" max="8193" width="2.7109375" style="190" customWidth="1"/>
    <col min="8194" max="8194" width="21.7109375" style="190" customWidth="1"/>
    <col min="8195" max="8195" width="45.7109375" style="190" customWidth="1"/>
    <col min="8196" max="8196" width="7.5703125" style="190" customWidth="1"/>
    <col min="8197" max="8200" width="15.7109375" style="190" customWidth="1"/>
    <col min="8201" max="8448" width="9.140625" style="190"/>
    <col min="8449" max="8449" width="2.7109375" style="190" customWidth="1"/>
    <col min="8450" max="8450" width="21.7109375" style="190" customWidth="1"/>
    <col min="8451" max="8451" width="45.7109375" style="190" customWidth="1"/>
    <col min="8452" max="8452" width="7.5703125" style="190" customWidth="1"/>
    <col min="8453" max="8456" width="15.7109375" style="190" customWidth="1"/>
    <col min="8457" max="8704" width="9.140625" style="190"/>
    <col min="8705" max="8705" width="2.7109375" style="190" customWidth="1"/>
    <col min="8706" max="8706" width="21.7109375" style="190" customWidth="1"/>
    <col min="8707" max="8707" width="45.7109375" style="190" customWidth="1"/>
    <col min="8708" max="8708" width="7.5703125" style="190" customWidth="1"/>
    <col min="8709" max="8712" width="15.7109375" style="190" customWidth="1"/>
    <col min="8713" max="8960" width="9.140625" style="190"/>
    <col min="8961" max="8961" width="2.7109375" style="190" customWidth="1"/>
    <col min="8962" max="8962" width="21.7109375" style="190" customWidth="1"/>
    <col min="8963" max="8963" width="45.7109375" style="190" customWidth="1"/>
    <col min="8964" max="8964" width="7.5703125" style="190" customWidth="1"/>
    <col min="8965" max="8968" width="15.7109375" style="190" customWidth="1"/>
    <col min="8969" max="9216" width="9.140625" style="190"/>
    <col min="9217" max="9217" width="2.7109375" style="190" customWidth="1"/>
    <col min="9218" max="9218" width="21.7109375" style="190" customWidth="1"/>
    <col min="9219" max="9219" width="45.7109375" style="190" customWidth="1"/>
    <col min="9220" max="9220" width="7.5703125" style="190" customWidth="1"/>
    <col min="9221" max="9224" width="15.7109375" style="190" customWidth="1"/>
    <col min="9225" max="9472" width="9.140625" style="190"/>
    <col min="9473" max="9473" width="2.7109375" style="190" customWidth="1"/>
    <col min="9474" max="9474" width="21.7109375" style="190" customWidth="1"/>
    <col min="9475" max="9475" width="45.7109375" style="190" customWidth="1"/>
    <col min="9476" max="9476" width="7.5703125" style="190" customWidth="1"/>
    <col min="9477" max="9480" width="15.7109375" style="190" customWidth="1"/>
    <col min="9481" max="9728" width="9.140625" style="190"/>
    <col min="9729" max="9729" width="2.7109375" style="190" customWidth="1"/>
    <col min="9730" max="9730" width="21.7109375" style="190" customWidth="1"/>
    <col min="9731" max="9731" width="45.7109375" style="190" customWidth="1"/>
    <col min="9732" max="9732" width="7.5703125" style="190" customWidth="1"/>
    <col min="9733" max="9736" width="15.7109375" style="190" customWidth="1"/>
    <col min="9737" max="9984" width="9.140625" style="190"/>
    <col min="9985" max="9985" width="2.7109375" style="190" customWidth="1"/>
    <col min="9986" max="9986" width="21.7109375" style="190" customWidth="1"/>
    <col min="9987" max="9987" width="45.7109375" style="190" customWidth="1"/>
    <col min="9988" max="9988" width="7.5703125" style="190" customWidth="1"/>
    <col min="9989" max="9992" width="15.7109375" style="190" customWidth="1"/>
    <col min="9993" max="10240" width="9.140625" style="190"/>
    <col min="10241" max="10241" width="2.7109375" style="190" customWidth="1"/>
    <col min="10242" max="10242" width="21.7109375" style="190" customWidth="1"/>
    <col min="10243" max="10243" width="45.7109375" style="190" customWidth="1"/>
    <col min="10244" max="10244" width="7.5703125" style="190" customWidth="1"/>
    <col min="10245" max="10248" width="15.7109375" style="190" customWidth="1"/>
    <col min="10249" max="10496" width="9.140625" style="190"/>
    <col min="10497" max="10497" width="2.7109375" style="190" customWidth="1"/>
    <col min="10498" max="10498" width="21.7109375" style="190" customWidth="1"/>
    <col min="10499" max="10499" width="45.7109375" style="190" customWidth="1"/>
    <col min="10500" max="10500" width="7.5703125" style="190" customWidth="1"/>
    <col min="10501" max="10504" width="15.7109375" style="190" customWidth="1"/>
    <col min="10505" max="10752" width="9.140625" style="190"/>
    <col min="10753" max="10753" width="2.7109375" style="190" customWidth="1"/>
    <col min="10754" max="10754" width="21.7109375" style="190" customWidth="1"/>
    <col min="10755" max="10755" width="45.7109375" style="190" customWidth="1"/>
    <col min="10756" max="10756" width="7.5703125" style="190" customWidth="1"/>
    <col min="10757" max="10760" width="15.7109375" style="190" customWidth="1"/>
    <col min="10761" max="11008" width="9.140625" style="190"/>
    <col min="11009" max="11009" width="2.7109375" style="190" customWidth="1"/>
    <col min="11010" max="11010" width="21.7109375" style="190" customWidth="1"/>
    <col min="11011" max="11011" width="45.7109375" style="190" customWidth="1"/>
    <col min="11012" max="11012" width="7.5703125" style="190" customWidth="1"/>
    <col min="11013" max="11016" width="15.7109375" style="190" customWidth="1"/>
    <col min="11017" max="11264" width="9.140625" style="190"/>
    <col min="11265" max="11265" width="2.7109375" style="190" customWidth="1"/>
    <col min="11266" max="11266" width="21.7109375" style="190" customWidth="1"/>
    <col min="11267" max="11267" width="45.7109375" style="190" customWidth="1"/>
    <col min="11268" max="11268" width="7.5703125" style="190" customWidth="1"/>
    <col min="11269" max="11272" width="15.7109375" style="190" customWidth="1"/>
    <col min="11273" max="11520" width="9.140625" style="190"/>
    <col min="11521" max="11521" width="2.7109375" style="190" customWidth="1"/>
    <col min="11522" max="11522" width="21.7109375" style="190" customWidth="1"/>
    <col min="11523" max="11523" width="45.7109375" style="190" customWidth="1"/>
    <col min="11524" max="11524" width="7.5703125" style="190" customWidth="1"/>
    <col min="11525" max="11528" width="15.7109375" style="190" customWidth="1"/>
    <col min="11529" max="11776" width="9.140625" style="190"/>
    <col min="11777" max="11777" width="2.7109375" style="190" customWidth="1"/>
    <col min="11778" max="11778" width="21.7109375" style="190" customWidth="1"/>
    <col min="11779" max="11779" width="45.7109375" style="190" customWidth="1"/>
    <col min="11780" max="11780" width="7.5703125" style="190" customWidth="1"/>
    <col min="11781" max="11784" width="15.7109375" style="190" customWidth="1"/>
    <col min="11785" max="12032" width="9.140625" style="190"/>
    <col min="12033" max="12033" width="2.7109375" style="190" customWidth="1"/>
    <col min="12034" max="12034" width="21.7109375" style="190" customWidth="1"/>
    <col min="12035" max="12035" width="45.7109375" style="190" customWidth="1"/>
    <col min="12036" max="12036" width="7.5703125" style="190" customWidth="1"/>
    <col min="12037" max="12040" width="15.7109375" style="190" customWidth="1"/>
    <col min="12041" max="12288" width="9.140625" style="190"/>
    <col min="12289" max="12289" width="2.7109375" style="190" customWidth="1"/>
    <col min="12290" max="12290" width="21.7109375" style="190" customWidth="1"/>
    <col min="12291" max="12291" width="45.7109375" style="190" customWidth="1"/>
    <col min="12292" max="12292" width="7.5703125" style="190" customWidth="1"/>
    <col min="12293" max="12296" width="15.7109375" style="190" customWidth="1"/>
    <col min="12297" max="12544" width="9.140625" style="190"/>
    <col min="12545" max="12545" width="2.7109375" style="190" customWidth="1"/>
    <col min="12546" max="12546" width="21.7109375" style="190" customWidth="1"/>
    <col min="12547" max="12547" width="45.7109375" style="190" customWidth="1"/>
    <col min="12548" max="12548" width="7.5703125" style="190" customWidth="1"/>
    <col min="12549" max="12552" width="15.7109375" style="190" customWidth="1"/>
    <col min="12553" max="12800" width="9.140625" style="190"/>
    <col min="12801" max="12801" width="2.7109375" style="190" customWidth="1"/>
    <col min="12802" max="12802" width="21.7109375" style="190" customWidth="1"/>
    <col min="12803" max="12803" width="45.7109375" style="190" customWidth="1"/>
    <col min="12804" max="12804" width="7.5703125" style="190" customWidth="1"/>
    <col min="12805" max="12808" width="15.7109375" style="190" customWidth="1"/>
    <col min="12809" max="13056" width="9.140625" style="190"/>
    <col min="13057" max="13057" width="2.7109375" style="190" customWidth="1"/>
    <col min="13058" max="13058" width="21.7109375" style="190" customWidth="1"/>
    <col min="13059" max="13059" width="45.7109375" style="190" customWidth="1"/>
    <col min="13060" max="13060" width="7.5703125" style="190" customWidth="1"/>
    <col min="13061" max="13064" width="15.7109375" style="190" customWidth="1"/>
    <col min="13065" max="13312" width="9.140625" style="190"/>
    <col min="13313" max="13313" width="2.7109375" style="190" customWidth="1"/>
    <col min="13314" max="13314" width="21.7109375" style="190" customWidth="1"/>
    <col min="13315" max="13315" width="45.7109375" style="190" customWidth="1"/>
    <col min="13316" max="13316" width="7.5703125" style="190" customWidth="1"/>
    <col min="13317" max="13320" width="15.7109375" style="190" customWidth="1"/>
    <col min="13321" max="13568" width="9.140625" style="190"/>
    <col min="13569" max="13569" width="2.7109375" style="190" customWidth="1"/>
    <col min="13570" max="13570" width="21.7109375" style="190" customWidth="1"/>
    <col min="13571" max="13571" width="45.7109375" style="190" customWidth="1"/>
    <col min="13572" max="13572" width="7.5703125" style="190" customWidth="1"/>
    <col min="13573" max="13576" width="15.7109375" style="190" customWidth="1"/>
    <col min="13577" max="13824" width="9.140625" style="190"/>
    <col min="13825" max="13825" width="2.7109375" style="190" customWidth="1"/>
    <col min="13826" max="13826" width="21.7109375" style="190" customWidth="1"/>
    <col min="13827" max="13827" width="45.7109375" style="190" customWidth="1"/>
    <col min="13828" max="13828" width="7.5703125" style="190" customWidth="1"/>
    <col min="13829" max="13832" width="15.7109375" style="190" customWidth="1"/>
    <col min="13833" max="14080" width="9.140625" style="190"/>
    <col min="14081" max="14081" width="2.7109375" style="190" customWidth="1"/>
    <col min="14082" max="14082" width="21.7109375" style="190" customWidth="1"/>
    <col min="14083" max="14083" width="45.7109375" style="190" customWidth="1"/>
    <col min="14084" max="14084" width="7.5703125" style="190" customWidth="1"/>
    <col min="14085" max="14088" width="15.7109375" style="190" customWidth="1"/>
    <col min="14089" max="14336" width="9.140625" style="190"/>
    <col min="14337" max="14337" width="2.7109375" style="190" customWidth="1"/>
    <col min="14338" max="14338" width="21.7109375" style="190" customWidth="1"/>
    <col min="14339" max="14339" width="45.7109375" style="190" customWidth="1"/>
    <col min="14340" max="14340" width="7.5703125" style="190" customWidth="1"/>
    <col min="14341" max="14344" width="15.7109375" style="190" customWidth="1"/>
    <col min="14345" max="14592" width="9.140625" style="190"/>
    <col min="14593" max="14593" width="2.7109375" style="190" customWidth="1"/>
    <col min="14594" max="14594" width="21.7109375" style="190" customWidth="1"/>
    <col min="14595" max="14595" width="45.7109375" style="190" customWidth="1"/>
    <col min="14596" max="14596" width="7.5703125" style="190" customWidth="1"/>
    <col min="14597" max="14600" width="15.7109375" style="190" customWidth="1"/>
    <col min="14601" max="14848" width="9.140625" style="190"/>
    <col min="14849" max="14849" width="2.7109375" style="190" customWidth="1"/>
    <col min="14850" max="14850" width="21.7109375" style="190" customWidth="1"/>
    <col min="14851" max="14851" width="45.7109375" style="190" customWidth="1"/>
    <col min="14852" max="14852" width="7.5703125" style="190" customWidth="1"/>
    <col min="14853" max="14856" width="15.7109375" style="190" customWidth="1"/>
    <col min="14857" max="15104" width="9.140625" style="190"/>
    <col min="15105" max="15105" width="2.7109375" style="190" customWidth="1"/>
    <col min="15106" max="15106" width="21.7109375" style="190" customWidth="1"/>
    <col min="15107" max="15107" width="45.7109375" style="190" customWidth="1"/>
    <col min="15108" max="15108" width="7.5703125" style="190" customWidth="1"/>
    <col min="15109" max="15112" width="15.7109375" style="190" customWidth="1"/>
    <col min="15113" max="15360" width="9.140625" style="190"/>
    <col min="15361" max="15361" width="2.7109375" style="190" customWidth="1"/>
    <col min="15362" max="15362" width="21.7109375" style="190" customWidth="1"/>
    <col min="15363" max="15363" width="45.7109375" style="190" customWidth="1"/>
    <col min="15364" max="15364" width="7.5703125" style="190" customWidth="1"/>
    <col min="15365" max="15368" width="15.7109375" style="190" customWidth="1"/>
    <col min="15369" max="15616" width="9.140625" style="190"/>
    <col min="15617" max="15617" width="2.7109375" style="190" customWidth="1"/>
    <col min="15618" max="15618" width="21.7109375" style="190" customWidth="1"/>
    <col min="15619" max="15619" width="45.7109375" style="190" customWidth="1"/>
    <col min="15620" max="15620" width="7.5703125" style="190" customWidth="1"/>
    <col min="15621" max="15624" width="15.7109375" style="190" customWidth="1"/>
    <col min="15625" max="15872" width="9.140625" style="190"/>
    <col min="15873" max="15873" width="2.7109375" style="190" customWidth="1"/>
    <col min="15874" max="15874" width="21.7109375" style="190" customWidth="1"/>
    <col min="15875" max="15875" width="45.7109375" style="190" customWidth="1"/>
    <col min="15876" max="15876" width="7.5703125" style="190" customWidth="1"/>
    <col min="15877" max="15880" width="15.7109375" style="190" customWidth="1"/>
    <col min="15881" max="16128" width="9.140625" style="190"/>
    <col min="16129" max="16129" width="2.7109375" style="190" customWidth="1"/>
    <col min="16130" max="16130" width="21.7109375" style="190" customWidth="1"/>
    <col min="16131" max="16131" width="45.7109375" style="190" customWidth="1"/>
    <col min="16132" max="16132" width="7.5703125" style="190" customWidth="1"/>
    <col min="16133" max="16136" width="15.7109375" style="190" customWidth="1"/>
    <col min="16137" max="16384" width="9.140625" style="190"/>
  </cols>
  <sheetData>
    <row r="1" spans="1:12" ht="12.75" customHeight="1">
      <c r="H1" s="202"/>
      <c r="I1" s="202" t="s">
        <v>572</v>
      </c>
    </row>
    <row r="2" spans="1:12" ht="17.25" customHeight="1">
      <c r="B2" s="586" t="s">
        <v>716</v>
      </c>
      <c r="C2" s="586"/>
      <c r="D2" s="586"/>
      <c r="E2" s="586"/>
      <c r="F2" s="586"/>
      <c r="G2" s="586"/>
      <c r="H2" s="586"/>
      <c r="I2" s="586"/>
    </row>
    <row r="3" spans="1:12" ht="12" customHeight="1" thickBot="1">
      <c r="E3" s="190"/>
      <c r="F3" s="190"/>
      <c r="G3" s="190"/>
      <c r="H3" s="191"/>
      <c r="I3" s="191" t="s">
        <v>128</v>
      </c>
    </row>
    <row r="4" spans="1:12" ht="24" customHeight="1">
      <c r="B4" s="595" t="s">
        <v>60</v>
      </c>
      <c r="C4" s="597" t="s">
        <v>61</v>
      </c>
      <c r="D4" s="599" t="s">
        <v>84</v>
      </c>
      <c r="E4" s="547" t="s">
        <v>718</v>
      </c>
      <c r="F4" s="549" t="s">
        <v>719</v>
      </c>
      <c r="G4" s="563" t="s">
        <v>717</v>
      </c>
      <c r="H4" s="564"/>
      <c r="I4" s="561" t="s">
        <v>720</v>
      </c>
    </row>
    <row r="5" spans="1:12" ht="28.5" customHeight="1">
      <c r="B5" s="596"/>
      <c r="C5" s="598"/>
      <c r="D5" s="600"/>
      <c r="E5" s="548"/>
      <c r="F5" s="550"/>
      <c r="G5" s="261" t="s">
        <v>67</v>
      </c>
      <c r="H5" s="312" t="s">
        <v>46</v>
      </c>
      <c r="I5" s="562"/>
    </row>
    <row r="6" spans="1:12" ht="12.75" customHeight="1" thickBot="1">
      <c r="B6" s="198">
        <v>1</v>
      </c>
      <c r="C6" s="199">
        <v>2</v>
      </c>
      <c r="D6" s="325">
        <v>3</v>
      </c>
      <c r="E6" s="321">
        <v>4</v>
      </c>
      <c r="F6" s="317">
        <v>5</v>
      </c>
      <c r="G6" s="314">
        <v>6</v>
      </c>
      <c r="H6" s="313">
        <v>7</v>
      </c>
      <c r="I6" s="201">
        <v>8</v>
      </c>
    </row>
    <row r="7" spans="1:12" ht="20.100000000000001" customHeight="1">
      <c r="B7" s="203"/>
      <c r="C7" s="204" t="s">
        <v>62</v>
      </c>
      <c r="D7" s="326"/>
      <c r="E7" s="315"/>
      <c r="F7" s="318"/>
      <c r="G7" s="315"/>
      <c r="H7" s="318"/>
      <c r="I7" s="205"/>
    </row>
    <row r="8" spans="1:12" ht="20.100000000000001" customHeight="1">
      <c r="A8" s="206"/>
      <c r="B8" s="207" t="s">
        <v>272</v>
      </c>
      <c r="C8" s="204" t="s">
        <v>273</v>
      </c>
      <c r="D8" s="323" t="s">
        <v>274</v>
      </c>
      <c r="E8" s="316"/>
      <c r="F8" s="319"/>
      <c r="G8" s="316"/>
      <c r="H8" s="320"/>
      <c r="I8" s="208" t="str">
        <f>IFERROR(H8/G8,"  ")</f>
        <v/>
      </c>
    </row>
    <row r="9" spans="1:12" ht="20.100000000000001" customHeight="1">
      <c r="A9" s="206"/>
      <c r="B9" s="587"/>
      <c r="C9" s="209" t="s">
        <v>275</v>
      </c>
      <c r="D9" s="588" t="s">
        <v>276</v>
      </c>
      <c r="E9" s="589">
        <v>851866</v>
      </c>
      <c r="F9" s="591">
        <v>812158</v>
      </c>
      <c r="G9" s="593">
        <v>860125</v>
      </c>
      <c r="H9" s="591">
        <v>840771</v>
      </c>
      <c r="I9" s="603">
        <f t="shared" ref="I9:I72" si="0">IFERROR(H9/G9,"  ")</f>
        <v>0.977498619386717</v>
      </c>
    </row>
    <row r="10" spans="1:12" ht="13.5" customHeight="1">
      <c r="A10" s="206"/>
      <c r="B10" s="587"/>
      <c r="C10" s="210" t="s">
        <v>277</v>
      </c>
      <c r="D10" s="588"/>
      <c r="E10" s="590"/>
      <c r="F10" s="592"/>
      <c r="G10" s="594"/>
      <c r="H10" s="592"/>
      <c r="I10" s="604" t="str">
        <f t="shared" si="0"/>
        <v xml:space="preserve">  </v>
      </c>
    </row>
    <row r="11" spans="1:12" ht="20.100000000000001" customHeight="1">
      <c r="A11" s="206"/>
      <c r="B11" s="587" t="s">
        <v>278</v>
      </c>
      <c r="C11" s="211" t="s">
        <v>279</v>
      </c>
      <c r="D11" s="588" t="s">
        <v>280</v>
      </c>
      <c r="E11" s="589">
        <v>2284</v>
      </c>
      <c r="F11" s="591">
        <v>2060</v>
      </c>
      <c r="G11" s="593">
        <v>2223</v>
      </c>
      <c r="H11" s="591">
        <v>2208</v>
      </c>
      <c r="I11" s="603">
        <f t="shared" si="0"/>
        <v>0.99325236167341435</v>
      </c>
      <c r="L11" s="192"/>
    </row>
    <row r="12" spans="1:12" ht="12.75" customHeight="1">
      <c r="A12" s="206"/>
      <c r="B12" s="587"/>
      <c r="C12" s="212" t="s">
        <v>281</v>
      </c>
      <c r="D12" s="588"/>
      <c r="E12" s="590"/>
      <c r="F12" s="592"/>
      <c r="G12" s="594"/>
      <c r="H12" s="592"/>
      <c r="I12" s="604" t="str">
        <f t="shared" si="0"/>
        <v xml:space="preserve">  </v>
      </c>
    </row>
    <row r="13" spans="1:12" ht="20.100000000000001" customHeight="1">
      <c r="A13" s="206"/>
      <c r="B13" s="207" t="s">
        <v>85</v>
      </c>
      <c r="C13" s="213" t="s">
        <v>129</v>
      </c>
      <c r="D13" s="323" t="s">
        <v>282</v>
      </c>
      <c r="E13" s="467"/>
      <c r="F13" s="467"/>
      <c r="G13" s="468"/>
      <c r="H13" s="467"/>
      <c r="I13" s="469" t="str">
        <f t="shared" si="0"/>
        <v xml:space="preserve">  </v>
      </c>
    </row>
    <row r="14" spans="1:12" ht="25.5" customHeight="1">
      <c r="A14" s="206"/>
      <c r="B14" s="207" t="s">
        <v>283</v>
      </c>
      <c r="C14" s="213" t="s">
        <v>284</v>
      </c>
      <c r="D14" s="323" t="s">
        <v>285</v>
      </c>
      <c r="E14" s="467">
        <v>2284</v>
      </c>
      <c r="F14" s="591">
        <v>2060</v>
      </c>
      <c r="G14" s="593">
        <v>2223</v>
      </c>
      <c r="H14" s="467">
        <v>2208</v>
      </c>
      <c r="I14" s="469">
        <f t="shared" si="0"/>
        <v>0.99325236167341435</v>
      </c>
    </row>
    <row r="15" spans="1:12" ht="20.100000000000001" customHeight="1">
      <c r="A15" s="206"/>
      <c r="B15" s="207" t="s">
        <v>93</v>
      </c>
      <c r="C15" s="213" t="s">
        <v>286</v>
      </c>
      <c r="D15" s="323" t="s">
        <v>287</v>
      </c>
      <c r="E15" s="467"/>
      <c r="F15" s="592"/>
      <c r="G15" s="594"/>
      <c r="H15" s="467"/>
      <c r="I15" s="469" t="str">
        <f t="shared" si="0"/>
        <v xml:space="preserve">  </v>
      </c>
    </row>
    <row r="16" spans="1:12" ht="25.5" customHeight="1">
      <c r="A16" s="206"/>
      <c r="B16" s="207" t="s">
        <v>288</v>
      </c>
      <c r="C16" s="213" t="s">
        <v>289</v>
      </c>
      <c r="D16" s="323" t="s">
        <v>290</v>
      </c>
      <c r="E16" s="467"/>
      <c r="F16" s="467"/>
      <c r="G16" s="468"/>
      <c r="H16" s="467"/>
      <c r="I16" s="469" t="str">
        <f t="shared" si="0"/>
        <v xml:space="preserve">  </v>
      </c>
    </row>
    <row r="17" spans="1:9" ht="20.100000000000001" customHeight="1">
      <c r="A17" s="206"/>
      <c r="B17" s="207" t="s">
        <v>94</v>
      </c>
      <c r="C17" s="213" t="s">
        <v>291</v>
      </c>
      <c r="D17" s="323" t="s">
        <v>292</v>
      </c>
      <c r="E17" s="467"/>
      <c r="F17" s="467"/>
      <c r="G17" s="468"/>
      <c r="H17" s="467"/>
      <c r="I17" s="469" t="str">
        <f t="shared" si="0"/>
        <v xml:space="preserve">  </v>
      </c>
    </row>
    <row r="18" spans="1:9" ht="20.100000000000001" customHeight="1">
      <c r="A18" s="206"/>
      <c r="B18" s="587" t="s">
        <v>293</v>
      </c>
      <c r="C18" s="211" t="s">
        <v>294</v>
      </c>
      <c r="D18" s="588" t="s">
        <v>295</v>
      </c>
      <c r="E18" s="589">
        <v>822682</v>
      </c>
      <c r="F18" s="591">
        <v>785448</v>
      </c>
      <c r="G18" s="593">
        <v>832334</v>
      </c>
      <c r="H18" s="591">
        <v>811699</v>
      </c>
      <c r="I18" s="603">
        <f t="shared" si="0"/>
        <v>0.97520826975709274</v>
      </c>
    </row>
    <row r="19" spans="1:9" ht="12.75" customHeight="1">
      <c r="A19" s="206"/>
      <c r="B19" s="587"/>
      <c r="C19" s="212" t="s">
        <v>296</v>
      </c>
      <c r="D19" s="588"/>
      <c r="E19" s="590"/>
      <c r="F19" s="592"/>
      <c r="G19" s="594"/>
      <c r="H19" s="592"/>
      <c r="I19" s="604" t="str">
        <f t="shared" si="0"/>
        <v xml:space="preserve">  </v>
      </c>
    </row>
    <row r="20" spans="1:9" ht="20.100000000000001" customHeight="1">
      <c r="A20" s="206"/>
      <c r="B20" s="207" t="s">
        <v>297</v>
      </c>
      <c r="C20" s="213" t="s">
        <v>298</v>
      </c>
      <c r="D20" s="323" t="s">
        <v>299</v>
      </c>
      <c r="E20" s="467">
        <v>407317</v>
      </c>
      <c r="F20" s="467">
        <v>433513</v>
      </c>
      <c r="G20" s="468">
        <v>478797</v>
      </c>
      <c r="H20" s="467">
        <v>405618</v>
      </c>
      <c r="I20" s="469">
        <f t="shared" si="0"/>
        <v>0.84716069649559211</v>
      </c>
    </row>
    <row r="21" spans="1:9" ht="20.100000000000001" customHeight="1">
      <c r="B21" s="214" t="s">
        <v>95</v>
      </c>
      <c r="C21" s="213" t="s">
        <v>300</v>
      </c>
      <c r="D21" s="323" t="s">
        <v>301</v>
      </c>
      <c r="E21" s="467">
        <v>272406</v>
      </c>
      <c r="F21" s="467">
        <v>270500</v>
      </c>
      <c r="G21" s="468">
        <v>259102</v>
      </c>
      <c r="H21" s="467">
        <v>262299</v>
      </c>
      <c r="I21" s="469">
        <f t="shared" si="0"/>
        <v>1.0123387700596675</v>
      </c>
    </row>
    <row r="22" spans="1:9" ht="20.100000000000001" customHeight="1">
      <c r="B22" s="214" t="s">
        <v>96</v>
      </c>
      <c r="C22" s="213" t="s">
        <v>302</v>
      </c>
      <c r="D22" s="323" t="s">
        <v>303</v>
      </c>
      <c r="E22" s="467">
        <v>60065</v>
      </c>
      <c r="F22" s="467">
        <v>60065</v>
      </c>
      <c r="G22" s="468">
        <v>60065</v>
      </c>
      <c r="H22" s="467">
        <v>60065</v>
      </c>
      <c r="I22" s="469">
        <f t="shared" si="0"/>
        <v>1</v>
      </c>
    </row>
    <row r="23" spans="1:9" ht="25.5" customHeight="1">
      <c r="B23" s="214" t="s">
        <v>304</v>
      </c>
      <c r="C23" s="213" t="s">
        <v>305</v>
      </c>
      <c r="D23" s="323" t="s">
        <v>306</v>
      </c>
      <c r="E23" s="467">
        <v>82724</v>
      </c>
      <c r="F23" s="467">
        <v>21200</v>
      </c>
      <c r="G23" s="468">
        <v>34200</v>
      </c>
      <c r="H23" s="467">
        <v>83547</v>
      </c>
      <c r="I23" s="469">
        <f t="shared" si="0"/>
        <v>2.4428947368421055</v>
      </c>
    </row>
    <row r="24" spans="1:9" ht="25.5" customHeight="1">
      <c r="B24" s="214" t="s">
        <v>307</v>
      </c>
      <c r="C24" s="213" t="s">
        <v>308</v>
      </c>
      <c r="D24" s="323" t="s">
        <v>309</v>
      </c>
      <c r="E24" s="467">
        <v>170</v>
      </c>
      <c r="F24" s="467">
        <v>170</v>
      </c>
      <c r="G24" s="468">
        <v>170</v>
      </c>
      <c r="H24" s="467">
        <v>170</v>
      </c>
      <c r="I24" s="469">
        <f t="shared" si="0"/>
        <v>1</v>
      </c>
    </row>
    <row r="25" spans="1:9" ht="25.5" customHeight="1">
      <c r="B25" s="214" t="s">
        <v>310</v>
      </c>
      <c r="C25" s="213" t="s">
        <v>311</v>
      </c>
      <c r="D25" s="323" t="s">
        <v>312</v>
      </c>
      <c r="E25" s="467"/>
      <c r="F25" s="467"/>
      <c r="G25" s="468"/>
      <c r="H25" s="467"/>
      <c r="I25" s="469" t="str">
        <f t="shared" si="0"/>
        <v xml:space="preserve">  </v>
      </c>
    </row>
    <row r="26" spans="1:9" ht="25.5" customHeight="1">
      <c r="B26" s="214" t="s">
        <v>310</v>
      </c>
      <c r="C26" s="213" t="s">
        <v>313</v>
      </c>
      <c r="D26" s="323" t="s">
        <v>314</v>
      </c>
      <c r="E26" s="467"/>
      <c r="F26" s="467"/>
      <c r="G26" s="468"/>
      <c r="H26" s="467"/>
      <c r="I26" s="469" t="str">
        <f t="shared" si="0"/>
        <v xml:space="preserve">  </v>
      </c>
    </row>
    <row r="27" spans="1:9" ht="20.100000000000001" customHeight="1">
      <c r="A27" s="206"/>
      <c r="B27" s="207" t="s">
        <v>315</v>
      </c>
      <c r="C27" s="213" t="s">
        <v>316</v>
      </c>
      <c r="D27" s="323" t="s">
        <v>317</v>
      </c>
      <c r="E27" s="467">
        <v>24279</v>
      </c>
      <c r="F27" s="467">
        <v>22100</v>
      </c>
      <c r="G27" s="468">
        <v>23000</v>
      </c>
      <c r="H27" s="467">
        <v>24279</v>
      </c>
      <c r="I27" s="469">
        <f t="shared" si="0"/>
        <v>1.055608695652174</v>
      </c>
    </row>
    <row r="28" spans="1:9" ht="25.5" customHeight="1">
      <c r="A28" s="206"/>
      <c r="B28" s="587" t="s">
        <v>318</v>
      </c>
      <c r="C28" s="211" t="s">
        <v>319</v>
      </c>
      <c r="D28" s="588" t="s">
        <v>320</v>
      </c>
      <c r="E28" s="589">
        <v>2621</v>
      </c>
      <c r="F28" s="591">
        <v>2550</v>
      </c>
      <c r="G28" s="593">
        <v>2568</v>
      </c>
      <c r="H28" s="591">
        <v>2585</v>
      </c>
      <c r="I28" s="603">
        <f t="shared" si="0"/>
        <v>1.006619937694704</v>
      </c>
    </row>
    <row r="29" spans="1:9" ht="22.5" customHeight="1">
      <c r="A29" s="206"/>
      <c r="B29" s="587"/>
      <c r="C29" s="212" t="s">
        <v>321</v>
      </c>
      <c r="D29" s="588"/>
      <c r="E29" s="590"/>
      <c r="F29" s="592"/>
      <c r="G29" s="594"/>
      <c r="H29" s="592"/>
      <c r="I29" s="604" t="str">
        <f t="shared" si="0"/>
        <v xml:space="preserve">  </v>
      </c>
    </row>
    <row r="30" spans="1:9" ht="25.5" customHeight="1">
      <c r="A30" s="206"/>
      <c r="B30" s="207" t="s">
        <v>322</v>
      </c>
      <c r="C30" s="213" t="s">
        <v>323</v>
      </c>
      <c r="D30" s="323" t="s">
        <v>324</v>
      </c>
      <c r="E30" s="467"/>
      <c r="F30" s="467"/>
      <c r="G30" s="468"/>
      <c r="H30" s="467"/>
      <c r="I30" s="469" t="str">
        <f t="shared" si="0"/>
        <v xml:space="preserve">  </v>
      </c>
    </row>
    <row r="31" spans="1:9" ht="25.5" customHeight="1">
      <c r="B31" s="214" t="s">
        <v>325</v>
      </c>
      <c r="C31" s="213" t="s">
        <v>326</v>
      </c>
      <c r="D31" s="323" t="s">
        <v>327</v>
      </c>
      <c r="E31" s="467"/>
      <c r="F31" s="467"/>
      <c r="G31" s="468"/>
      <c r="H31" s="467"/>
      <c r="I31" s="469" t="str">
        <f t="shared" si="0"/>
        <v xml:space="preserve">  </v>
      </c>
    </row>
    <row r="32" spans="1:9" ht="35.25" customHeight="1">
      <c r="B32" s="214" t="s">
        <v>328</v>
      </c>
      <c r="C32" s="213" t="s">
        <v>329</v>
      </c>
      <c r="D32" s="323" t="s">
        <v>330</v>
      </c>
      <c r="E32" s="467"/>
      <c r="F32" s="467"/>
      <c r="G32" s="468"/>
      <c r="H32" s="467"/>
      <c r="I32" s="469" t="str">
        <f t="shared" si="0"/>
        <v xml:space="preserve">  </v>
      </c>
    </row>
    <row r="33" spans="1:9" ht="35.25" customHeight="1">
      <c r="B33" s="214" t="s">
        <v>331</v>
      </c>
      <c r="C33" s="213" t="s">
        <v>332</v>
      </c>
      <c r="D33" s="323" t="s">
        <v>333</v>
      </c>
      <c r="E33" s="467"/>
      <c r="F33" s="467"/>
      <c r="G33" s="468"/>
      <c r="H33" s="467"/>
      <c r="I33" s="469" t="str">
        <f t="shared" si="0"/>
        <v xml:space="preserve">  </v>
      </c>
    </row>
    <row r="34" spans="1:9" ht="25.5" customHeight="1">
      <c r="B34" s="214" t="s">
        <v>334</v>
      </c>
      <c r="C34" s="213" t="s">
        <v>335</v>
      </c>
      <c r="D34" s="323" t="s">
        <v>336</v>
      </c>
      <c r="E34" s="467"/>
      <c r="F34" s="467"/>
      <c r="G34" s="468"/>
      <c r="H34" s="467"/>
      <c r="I34" s="469" t="str">
        <f t="shared" si="0"/>
        <v xml:space="preserve">  </v>
      </c>
    </row>
    <row r="35" spans="1:9" ht="25.5" customHeight="1">
      <c r="B35" s="214" t="s">
        <v>334</v>
      </c>
      <c r="C35" s="213" t="s">
        <v>337</v>
      </c>
      <c r="D35" s="323" t="s">
        <v>338</v>
      </c>
      <c r="E35" s="467"/>
      <c r="F35" s="467"/>
      <c r="G35" s="468"/>
      <c r="H35" s="467"/>
      <c r="I35" s="469" t="str">
        <f t="shared" si="0"/>
        <v xml:space="preserve">  </v>
      </c>
    </row>
    <row r="36" spans="1:9" ht="39" customHeight="1">
      <c r="B36" s="214" t="s">
        <v>130</v>
      </c>
      <c r="C36" s="213" t="s">
        <v>339</v>
      </c>
      <c r="D36" s="323" t="s">
        <v>340</v>
      </c>
      <c r="E36" s="467"/>
      <c r="F36" s="467"/>
      <c r="G36" s="468"/>
      <c r="H36" s="467"/>
      <c r="I36" s="469" t="str">
        <f t="shared" si="0"/>
        <v xml:space="preserve">  </v>
      </c>
    </row>
    <row r="37" spans="1:9" ht="25.5" customHeight="1">
      <c r="B37" s="214" t="s">
        <v>131</v>
      </c>
      <c r="C37" s="213" t="s">
        <v>341</v>
      </c>
      <c r="D37" s="323" t="s">
        <v>342</v>
      </c>
      <c r="E37" s="467"/>
      <c r="F37" s="467"/>
      <c r="G37" s="468"/>
      <c r="H37" s="467"/>
      <c r="I37" s="469" t="str">
        <f t="shared" si="0"/>
        <v xml:space="preserve">  </v>
      </c>
    </row>
    <row r="38" spans="1:9" ht="25.5" customHeight="1">
      <c r="B38" s="214" t="s">
        <v>343</v>
      </c>
      <c r="C38" s="213" t="s">
        <v>344</v>
      </c>
      <c r="D38" s="323" t="s">
        <v>345</v>
      </c>
      <c r="E38" s="467">
        <v>2621</v>
      </c>
      <c r="F38" s="467">
        <v>2550</v>
      </c>
      <c r="G38" s="468">
        <v>2568</v>
      </c>
      <c r="H38" s="467">
        <v>2585</v>
      </c>
      <c r="I38" s="469">
        <f t="shared" si="0"/>
        <v>1.006619937694704</v>
      </c>
    </row>
    <row r="39" spans="1:9" ht="25.5" customHeight="1">
      <c r="B39" s="214" t="s">
        <v>346</v>
      </c>
      <c r="C39" s="213" t="s">
        <v>347</v>
      </c>
      <c r="D39" s="323" t="s">
        <v>348</v>
      </c>
      <c r="E39" s="467"/>
      <c r="F39" s="467"/>
      <c r="G39" s="468"/>
      <c r="H39" s="467"/>
      <c r="I39" s="469" t="str">
        <f t="shared" si="0"/>
        <v xml:space="preserve">  </v>
      </c>
    </row>
    <row r="40" spans="1:9" ht="20.100000000000001" customHeight="1">
      <c r="A40" s="206"/>
      <c r="B40" s="207">
        <v>288</v>
      </c>
      <c r="C40" s="204" t="s">
        <v>349</v>
      </c>
      <c r="D40" s="323" t="s">
        <v>350</v>
      </c>
      <c r="E40" s="467"/>
      <c r="F40" s="467"/>
      <c r="G40" s="468"/>
      <c r="H40" s="467"/>
      <c r="I40" s="469" t="str">
        <f t="shared" si="0"/>
        <v xml:space="preserve">  </v>
      </c>
    </row>
    <row r="41" spans="1:9" ht="20.100000000000001" customHeight="1">
      <c r="A41" s="206"/>
      <c r="B41" s="587"/>
      <c r="C41" s="209" t="s">
        <v>351</v>
      </c>
      <c r="D41" s="588" t="s">
        <v>352</v>
      </c>
      <c r="E41" s="589">
        <v>215116</v>
      </c>
      <c r="F41" s="591">
        <v>210851</v>
      </c>
      <c r="G41" s="593">
        <v>206599</v>
      </c>
      <c r="H41" s="591">
        <v>186454</v>
      </c>
      <c r="I41" s="603">
        <f t="shared" si="0"/>
        <v>0.90249226762956258</v>
      </c>
    </row>
    <row r="42" spans="1:9" ht="12.75" customHeight="1">
      <c r="A42" s="206"/>
      <c r="B42" s="587"/>
      <c r="C42" s="210" t="s">
        <v>353</v>
      </c>
      <c r="D42" s="588"/>
      <c r="E42" s="590"/>
      <c r="F42" s="592"/>
      <c r="G42" s="594"/>
      <c r="H42" s="592"/>
      <c r="I42" s="604" t="str">
        <f t="shared" si="0"/>
        <v xml:space="preserve">  </v>
      </c>
    </row>
    <row r="43" spans="1:9" ht="25.5" customHeight="1">
      <c r="B43" s="214" t="s">
        <v>354</v>
      </c>
      <c r="C43" s="213" t="s">
        <v>355</v>
      </c>
      <c r="D43" s="323" t="s">
        <v>356</v>
      </c>
      <c r="E43" s="467">
        <v>8373</v>
      </c>
      <c r="F43" s="467">
        <v>8450</v>
      </c>
      <c r="G43" s="468">
        <v>8850</v>
      </c>
      <c r="H43" s="467">
        <v>7491</v>
      </c>
      <c r="I43" s="469">
        <f t="shared" si="0"/>
        <v>0.84644067796610167</v>
      </c>
    </row>
    <row r="44" spans="1:9" ht="20.100000000000001" customHeight="1">
      <c r="B44" s="214">
        <v>10</v>
      </c>
      <c r="C44" s="213" t="s">
        <v>357</v>
      </c>
      <c r="D44" s="323" t="s">
        <v>358</v>
      </c>
      <c r="E44" s="467">
        <v>6672</v>
      </c>
      <c r="F44" s="467">
        <v>5100</v>
      </c>
      <c r="G44" s="468">
        <v>5600</v>
      </c>
      <c r="H44" s="467">
        <v>6039</v>
      </c>
      <c r="I44" s="469">
        <f t="shared" si="0"/>
        <v>1.0783928571428572</v>
      </c>
    </row>
    <row r="45" spans="1:9" ht="20.100000000000001" customHeight="1">
      <c r="B45" s="214" t="s">
        <v>359</v>
      </c>
      <c r="C45" s="213" t="s">
        <v>360</v>
      </c>
      <c r="D45" s="323" t="s">
        <v>361</v>
      </c>
      <c r="E45" s="467"/>
      <c r="F45" s="467"/>
      <c r="G45" s="468"/>
      <c r="H45" s="467"/>
      <c r="I45" s="469" t="str">
        <f t="shared" si="0"/>
        <v xml:space="preserve">  </v>
      </c>
    </row>
    <row r="46" spans="1:9" ht="20.100000000000001" customHeight="1">
      <c r="B46" s="214">
        <v>13</v>
      </c>
      <c r="C46" s="213" t="s">
        <v>362</v>
      </c>
      <c r="D46" s="323" t="s">
        <v>363</v>
      </c>
      <c r="E46" s="467">
        <v>873</v>
      </c>
      <c r="F46" s="467">
        <v>650</v>
      </c>
      <c r="G46" s="468">
        <v>650</v>
      </c>
      <c r="H46" s="467">
        <v>756</v>
      </c>
      <c r="I46" s="469">
        <f t="shared" si="0"/>
        <v>1.1630769230769231</v>
      </c>
    </row>
    <row r="47" spans="1:9" ht="20.100000000000001" customHeight="1">
      <c r="B47" s="214" t="s">
        <v>364</v>
      </c>
      <c r="C47" s="213" t="s">
        <v>365</v>
      </c>
      <c r="D47" s="323" t="s">
        <v>366</v>
      </c>
      <c r="E47" s="467">
        <v>828</v>
      </c>
      <c r="F47" s="467">
        <v>2700</v>
      </c>
      <c r="G47" s="468">
        <v>2600</v>
      </c>
      <c r="H47" s="467">
        <v>696</v>
      </c>
      <c r="I47" s="469">
        <f t="shared" si="0"/>
        <v>0.26769230769230767</v>
      </c>
    </row>
    <row r="48" spans="1:9" ht="20.100000000000001" customHeight="1">
      <c r="B48" s="214" t="s">
        <v>367</v>
      </c>
      <c r="C48" s="213" t="s">
        <v>368</v>
      </c>
      <c r="D48" s="323" t="s">
        <v>369</v>
      </c>
      <c r="E48" s="467"/>
      <c r="F48" s="467"/>
      <c r="G48" s="468"/>
      <c r="H48" s="467"/>
      <c r="I48" s="469" t="str">
        <f t="shared" si="0"/>
        <v xml:space="preserve">  </v>
      </c>
    </row>
    <row r="49" spans="1:9" ht="25.5" customHeight="1">
      <c r="A49" s="206"/>
      <c r="B49" s="207">
        <v>14</v>
      </c>
      <c r="C49" s="213" t="s">
        <v>370</v>
      </c>
      <c r="D49" s="323" t="s">
        <v>371</v>
      </c>
      <c r="E49" s="467"/>
      <c r="F49" s="467"/>
      <c r="G49" s="468"/>
      <c r="H49" s="467"/>
      <c r="I49" s="469" t="str">
        <f t="shared" si="0"/>
        <v xml:space="preserve">  </v>
      </c>
    </row>
    <row r="50" spans="1:9" ht="20.100000000000001" customHeight="1">
      <c r="A50" s="206"/>
      <c r="B50" s="587">
        <v>20</v>
      </c>
      <c r="C50" s="211" t="s">
        <v>372</v>
      </c>
      <c r="D50" s="588" t="s">
        <v>373</v>
      </c>
      <c r="E50" s="589">
        <v>178392</v>
      </c>
      <c r="F50" s="591">
        <v>177500</v>
      </c>
      <c r="G50" s="593">
        <v>174030</v>
      </c>
      <c r="H50" s="591">
        <v>145945</v>
      </c>
      <c r="I50" s="603">
        <f t="shared" si="0"/>
        <v>0.83861977819916111</v>
      </c>
    </row>
    <row r="51" spans="1:9" ht="12" customHeight="1">
      <c r="A51" s="206"/>
      <c r="B51" s="587"/>
      <c r="C51" s="212" t="s">
        <v>374</v>
      </c>
      <c r="D51" s="588"/>
      <c r="E51" s="590"/>
      <c r="F51" s="592"/>
      <c r="G51" s="594"/>
      <c r="H51" s="592"/>
      <c r="I51" s="604" t="str">
        <f t="shared" si="0"/>
        <v xml:space="preserve">  </v>
      </c>
    </row>
    <row r="52" spans="1:9" ht="20.100000000000001" customHeight="1">
      <c r="A52" s="206"/>
      <c r="B52" s="207">
        <v>204</v>
      </c>
      <c r="C52" s="213" t="s">
        <v>375</v>
      </c>
      <c r="D52" s="323" t="s">
        <v>376</v>
      </c>
      <c r="E52" s="467">
        <v>178392</v>
      </c>
      <c r="F52" s="467">
        <v>177500</v>
      </c>
      <c r="G52" s="468">
        <v>174030</v>
      </c>
      <c r="H52" s="467">
        <v>145945</v>
      </c>
      <c r="I52" s="469">
        <f t="shared" si="0"/>
        <v>0.83861977819916111</v>
      </c>
    </row>
    <row r="53" spans="1:9" ht="20.100000000000001" customHeight="1">
      <c r="A53" s="206"/>
      <c r="B53" s="207">
        <v>205</v>
      </c>
      <c r="C53" s="213" t="s">
        <v>377</v>
      </c>
      <c r="D53" s="323" t="s">
        <v>378</v>
      </c>
      <c r="E53" s="467"/>
      <c r="F53" s="467"/>
      <c r="G53" s="468"/>
      <c r="H53" s="467"/>
      <c r="I53" s="469" t="str">
        <f t="shared" si="0"/>
        <v xml:space="preserve">  </v>
      </c>
    </row>
    <row r="54" spans="1:9" ht="25.5" customHeight="1">
      <c r="A54" s="206"/>
      <c r="B54" s="207" t="s">
        <v>379</v>
      </c>
      <c r="C54" s="213" t="s">
        <v>380</v>
      </c>
      <c r="D54" s="323" t="s">
        <v>381</v>
      </c>
      <c r="E54" s="467"/>
      <c r="F54" s="467"/>
      <c r="G54" s="468"/>
      <c r="H54" s="467"/>
      <c r="I54" s="469" t="str">
        <f t="shared" si="0"/>
        <v xml:space="preserve">  </v>
      </c>
    </row>
    <row r="55" spans="1:9" ht="25.5" customHeight="1">
      <c r="A55" s="206"/>
      <c r="B55" s="207" t="s">
        <v>382</v>
      </c>
      <c r="C55" s="213" t="s">
        <v>383</v>
      </c>
      <c r="D55" s="323" t="s">
        <v>384</v>
      </c>
      <c r="E55" s="467"/>
      <c r="F55" s="467"/>
      <c r="G55" s="468"/>
      <c r="H55" s="467"/>
      <c r="I55" s="469" t="str">
        <f t="shared" si="0"/>
        <v xml:space="preserve">  </v>
      </c>
    </row>
    <row r="56" spans="1:9" ht="20.100000000000001" customHeight="1">
      <c r="A56" s="206"/>
      <c r="B56" s="207">
        <v>206</v>
      </c>
      <c r="C56" s="213" t="s">
        <v>385</v>
      </c>
      <c r="D56" s="323" t="s">
        <v>386</v>
      </c>
      <c r="E56" s="467"/>
      <c r="F56" s="467"/>
      <c r="G56" s="468"/>
      <c r="H56" s="467"/>
      <c r="I56" s="469" t="str">
        <f t="shared" si="0"/>
        <v xml:space="preserve">  </v>
      </c>
    </row>
    <row r="57" spans="1:9" ht="20.100000000000001" customHeight="1">
      <c r="A57" s="206"/>
      <c r="B57" s="587" t="s">
        <v>387</v>
      </c>
      <c r="C57" s="211" t="s">
        <v>388</v>
      </c>
      <c r="D57" s="588" t="s">
        <v>389</v>
      </c>
      <c r="E57" s="589">
        <v>22250</v>
      </c>
      <c r="F57" s="591">
        <v>20401</v>
      </c>
      <c r="G57" s="593">
        <v>20719</v>
      </c>
      <c r="H57" s="591">
        <v>24923</v>
      </c>
      <c r="I57" s="603">
        <f t="shared" si="0"/>
        <v>1.2029055456344417</v>
      </c>
    </row>
    <row r="58" spans="1:9" ht="12" customHeight="1">
      <c r="A58" s="206"/>
      <c r="B58" s="587"/>
      <c r="C58" s="212" t="s">
        <v>390</v>
      </c>
      <c r="D58" s="588"/>
      <c r="E58" s="590"/>
      <c r="F58" s="592"/>
      <c r="G58" s="594"/>
      <c r="H58" s="592"/>
      <c r="I58" s="604" t="str">
        <f t="shared" si="0"/>
        <v xml:space="preserve">  </v>
      </c>
    </row>
    <row r="59" spans="1:9" ht="23.25" customHeight="1">
      <c r="B59" s="214" t="s">
        <v>391</v>
      </c>
      <c r="C59" s="213" t="s">
        <v>392</v>
      </c>
      <c r="D59" s="323" t="s">
        <v>393</v>
      </c>
      <c r="E59" s="467">
        <v>22250</v>
      </c>
      <c r="F59" s="467">
        <v>18500</v>
      </c>
      <c r="G59" s="468">
        <v>19000</v>
      </c>
      <c r="H59" s="467">
        <v>24688</v>
      </c>
      <c r="I59" s="469">
        <f t="shared" si="0"/>
        <v>1.2993684210526315</v>
      </c>
    </row>
    <row r="60" spans="1:9" ht="20.100000000000001" customHeight="1">
      <c r="B60" s="214">
        <v>223</v>
      </c>
      <c r="C60" s="213" t="s">
        <v>394</v>
      </c>
      <c r="D60" s="323" t="s">
        <v>395</v>
      </c>
      <c r="E60" s="467"/>
      <c r="F60" s="467">
        <v>1300</v>
      </c>
      <c r="G60" s="468">
        <v>1400</v>
      </c>
      <c r="H60" s="467">
        <v>235</v>
      </c>
      <c r="I60" s="469">
        <f t="shared" si="0"/>
        <v>0.16785714285714284</v>
      </c>
    </row>
    <row r="61" spans="1:9" ht="25.5" customHeight="1">
      <c r="A61" s="206"/>
      <c r="B61" s="207">
        <v>224</v>
      </c>
      <c r="C61" s="213" t="s">
        <v>396</v>
      </c>
      <c r="D61" s="323" t="s">
        <v>397</v>
      </c>
      <c r="E61" s="467"/>
      <c r="F61" s="467">
        <v>601</v>
      </c>
      <c r="G61" s="468">
        <v>319</v>
      </c>
      <c r="H61" s="467"/>
      <c r="I61" s="469">
        <f t="shared" si="0"/>
        <v>0</v>
      </c>
    </row>
    <row r="62" spans="1:9" ht="20.100000000000001" customHeight="1">
      <c r="A62" s="206"/>
      <c r="B62" s="587">
        <v>23</v>
      </c>
      <c r="C62" s="211" t="s">
        <v>398</v>
      </c>
      <c r="D62" s="588" t="s">
        <v>399</v>
      </c>
      <c r="E62" s="589"/>
      <c r="F62" s="589"/>
      <c r="G62" s="601"/>
      <c r="H62" s="589"/>
      <c r="I62" s="605" t="str">
        <f t="shared" si="0"/>
        <v xml:space="preserve">  </v>
      </c>
    </row>
    <row r="63" spans="1:9" ht="20.100000000000001" customHeight="1">
      <c r="A63" s="206"/>
      <c r="B63" s="587"/>
      <c r="C63" s="212" t="s">
        <v>400</v>
      </c>
      <c r="D63" s="588"/>
      <c r="E63" s="590"/>
      <c r="F63" s="590"/>
      <c r="G63" s="602"/>
      <c r="H63" s="590"/>
      <c r="I63" s="606" t="str">
        <f t="shared" si="0"/>
        <v xml:space="preserve">  </v>
      </c>
    </row>
    <row r="64" spans="1:9" ht="25.5" customHeight="1">
      <c r="B64" s="214">
        <v>230</v>
      </c>
      <c r="C64" s="213" t="s">
        <v>401</v>
      </c>
      <c r="D64" s="323" t="s">
        <v>402</v>
      </c>
      <c r="E64" s="467"/>
      <c r="F64" s="467"/>
      <c r="G64" s="468"/>
      <c r="H64" s="467"/>
      <c r="I64" s="469" t="str">
        <f t="shared" si="0"/>
        <v xml:space="preserve">  </v>
      </c>
    </row>
    <row r="65" spans="1:9" ht="25.5" customHeight="1">
      <c r="B65" s="214">
        <v>231</v>
      </c>
      <c r="C65" s="213" t="s">
        <v>403</v>
      </c>
      <c r="D65" s="323" t="s">
        <v>404</v>
      </c>
      <c r="E65" s="467"/>
      <c r="F65" s="467"/>
      <c r="G65" s="468"/>
      <c r="H65" s="467"/>
      <c r="I65" s="469" t="str">
        <f t="shared" si="0"/>
        <v xml:space="preserve">  </v>
      </c>
    </row>
    <row r="66" spans="1:9" ht="20.100000000000001" customHeight="1">
      <c r="B66" s="214" t="s">
        <v>405</v>
      </c>
      <c r="C66" s="213" t="s">
        <v>406</v>
      </c>
      <c r="D66" s="323" t="s">
        <v>407</v>
      </c>
      <c r="E66" s="467"/>
      <c r="F66" s="467"/>
      <c r="G66" s="468"/>
      <c r="H66" s="467"/>
      <c r="I66" s="469" t="str">
        <f t="shared" si="0"/>
        <v xml:space="preserve">  </v>
      </c>
    </row>
    <row r="67" spans="1:9" ht="25.5" customHeight="1">
      <c r="B67" s="214" t="s">
        <v>408</v>
      </c>
      <c r="C67" s="213" t="s">
        <v>409</v>
      </c>
      <c r="D67" s="323" t="s">
        <v>410</v>
      </c>
      <c r="E67" s="467"/>
      <c r="F67" s="467"/>
      <c r="G67" s="468"/>
      <c r="H67" s="467"/>
      <c r="I67" s="469" t="str">
        <f t="shared" si="0"/>
        <v xml:space="preserve">  </v>
      </c>
    </row>
    <row r="68" spans="1:9" ht="25.5" customHeight="1">
      <c r="B68" s="214">
        <v>235</v>
      </c>
      <c r="C68" s="213" t="s">
        <v>411</v>
      </c>
      <c r="D68" s="323" t="s">
        <v>412</v>
      </c>
      <c r="E68" s="467"/>
      <c r="F68" s="467"/>
      <c r="G68" s="468"/>
      <c r="H68" s="467"/>
      <c r="I68" s="469" t="str">
        <f t="shared" si="0"/>
        <v xml:space="preserve">  </v>
      </c>
    </row>
    <row r="69" spans="1:9" ht="25.5" customHeight="1">
      <c r="B69" s="214" t="s">
        <v>413</v>
      </c>
      <c r="C69" s="213" t="s">
        <v>414</v>
      </c>
      <c r="D69" s="323" t="s">
        <v>415</v>
      </c>
      <c r="E69" s="467"/>
      <c r="F69" s="467"/>
      <c r="G69" s="468"/>
      <c r="H69" s="467"/>
      <c r="I69" s="469" t="str">
        <f t="shared" si="0"/>
        <v xml:space="preserve">  </v>
      </c>
    </row>
    <row r="70" spans="1:9" ht="25.5" customHeight="1">
      <c r="B70" s="214">
        <v>237</v>
      </c>
      <c r="C70" s="213" t="s">
        <v>416</v>
      </c>
      <c r="D70" s="323" t="s">
        <v>417</v>
      </c>
      <c r="E70" s="467"/>
      <c r="F70" s="467"/>
      <c r="G70" s="468"/>
      <c r="H70" s="467"/>
      <c r="I70" s="469" t="str">
        <f t="shared" si="0"/>
        <v xml:space="preserve">  </v>
      </c>
    </row>
    <row r="71" spans="1:9" ht="20.100000000000001" customHeight="1">
      <c r="B71" s="214" t="s">
        <v>418</v>
      </c>
      <c r="C71" s="213" t="s">
        <v>419</v>
      </c>
      <c r="D71" s="323" t="s">
        <v>420</v>
      </c>
      <c r="E71" s="467"/>
      <c r="F71" s="467"/>
      <c r="G71" s="468"/>
      <c r="H71" s="467"/>
      <c r="I71" s="469" t="str">
        <f t="shared" si="0"/>
        <v xml:space="preserve">  </v>
      </c>
    </row>
    <row r="72" spans="1:9" ht="20.100000000000001" customHeight="1">
      <c r="B72" s="214">
        <v>24</v>
      </c>
      <c r="C72" s="213" t="s">
        <v>421</v>
      </c>
      <c r="D72" s="323" t="s">
        <v>422</v>
      </c>
      <c r="E72" s="467">
        <v>3358</v>
      </c>
      <c r="F72" s="467">
        <v>2000</v>
      </c>
      <c r="G72" s="468">
        <v>2000</v>
      </c>
      <c r="H72" s="467">
        <v>5382</v>
      </c>
      <c r="I72" s="469">
        <f t="shared" si="0"/>
        <v>2.6909999999999998</v>
      </c>
    </row>
    <row r="73" spans="1:9" ht="25.5" customHeight="1">
      <c r="B73" s="214" t="s">
        <v>423</v>
      </c>
      <c r="C73" s="213" t="s">
        <v>424</v>
      </c>
      <c r="D73" s="323" t="s">
        <v>425</v>
      </c>
      <c r="E73" s="467">
        <v>2743</v>
      </c>
      <c r="F73" s="467">
        <v>2500</v>
      </c>
      <c r="G73" s="468">
        <v>1000</v>
      </c>
      <c r="H73" s="467">
        <v>2713</v>
      </c>
      <c r="I73" s="469">
        <f t="shared" ref="I73:I136" si="1">IFERROR(H73/G73,"  ")</f>
        <v>2.7130000000000001</v>
      </c>
    </row>
    <row r="74" spans="1:9" ht="25.5" customHeight="1">
      <c r="B74" s="214"/>
      <c r="C74" s="204" t="s">
        <v>426</v>
      </c>
      <c r="D74" s="323" t="s">
        <v>427</v>
      </c>
      <c r="E74" s="467">
        <v>1066982</v>
      </c>
      <c r="F74" s="467">
        <v>1023009</v>
      </c>
      <c r="G74" s="468">
        <v>1066724</v>
      </c>
      <c r="H74" s="467">
        <v>1027225</v>
      </c>
      <c r="I74" s="469">
        <f t="shared" si="1"/>
        <v>0.96297167777231973</v>
      </c>
    </row>
    <row r="75" spans="1:9" ht="20.100000000000001" customHeight="1">
      <c r="B75" s="214">
        <v>88</v>
      </c>
      <c r="C75" s="204" t="s">
        <v>428</v>
      </c>
      <c r="D75" s="323" t="s">
        <v>429</v>
      </c>
      <c r="E75" s="467">
        <v>20708</v>
      </c>
      <c r="F75" s="467">
        <v>21000</v>
      </c>
      <c r="G75" s="468">
        <v>22000</v>
      </c>
      <c r="H75" s="467">
        <v>53473</v>
      </c>
      <c r="I75" s="469">
        <f t="shared" si="1"/>
        <v>2.4305909090909092</v>
      </c>
    </row>
    <row r="76" spans="1:9" ht="20.100000000000001" customHeight="1">
      <c r="A76" s="206"/>
      <c r="B76" s="215"/>
      <c r="C76" s="204" t="s">
        <v>66</v>
      </c>
      <c r="D76" s="324"/>
      <c r="E76" s="467"/>
      <c r="F76" s="467"/>
      <c r="G76" s="468"/>
      <c r="H76" s="467"/>
      <c r="I76" s="469" t="str">
        <f t="shared" si="1"/>
        <v xml:space="preserve">  </v>
      </c>
    </row>
    <row r="77" spans="1:9" ht="20.100000000000001" customHeight="1">
      <c r="A77" s="206"/>
      <c r="B77" s="587"/>
      <c r="C77" s="209" t="s">
        <v>430</v>
      </c>
      <c r="D77" s="588" t="s">
        <v>133</v>
      </c>
      <c r="E77" s="589">
        <v>506159</v>
      </c>
      <c r="F77" s="591">
        <v>361864</v>
      </c>
      <c r="G77" s="593">
        <v>484655</v>
      </c>
      <c r="H77" s="591">
        <v>481657</v>
      </c>
      <c r="I77" s="603">
        <f t="shared" si="1"/>
        <v>0.99381415646181304</v>
      </c>
    </row>
    <row r="78" spans="1:9" ht="20.100000000000001" customHeight="1">
      <c r="A78" s="206"/>
      <c r="B78" s="587"/>
      <c r="C78" s="210" t="s">
        <v>431</v>
      </c>
      <c r="D78" s="588"/>
      <c r="E78" s="590"/>
      <c r="F78" s="592"/>
      <c r="G78" s="594"/>
      <c r="H78" s="592"/>
      <c r="I78" s="604" t="str">
        <f t="shared" si="1"/>
        <v xml:space="preserve">  </v>
      </c>
    </row>
    <row r="79" spans="1:9" ht="20.100000000000001" customHeight="1">
      <c r="A79" s="206"/>
      <c r="B79" s="207" t="s">
        <v>432</v>
      </c>
      <c r="C79" s="213" t="s">
        <v>433</v>
      </c>
      <c r="D79" s="323" t="s">
        <v>134</v>
      </c>
      <c r="E79" s="467">
        <v>291188</v>
      </c>
      <c r="F79" s="468">
        <v>291188</v>
      </c>
      <c r="G79" s="468">
        <v>291188</v>
      </c>
      <c r="H79" s="467">
        <v>291188</v>
      </c>
      <c r="I79" s="469">
        <f t="shared" si="1"/>
        <v>1</v>
      </c>
    </row>
    <row r="80" spans="1:9" ht="20.100000000000001" customHeight="1">
      <c r="B80" s="214">
        <v>31</v>
      </c>
      <c r="C80" s="213" t="s">
        <v>434</v>
      </c>
      <c r="D80" s="323" t="s">
        <v>135</v>
      </c>
      <c r="E80" s="467"/>
      <c r="F80" s="467"/>
      <c r="G80" s="468"/>
      <c r="H80" s="467"/>
      <c r="I80" s="469" t="str">
        <f t="shared" si="1"/>
        <v xml:space="preserve">  </v>
      </c>
    </row>
    <row r="81" spans="1:9" ht="20.100000000000001" customHeight="1">
      <c r="B81" s="214">
        <v>306</v>
      </c>
      <c r="C81" s="213" t="s">
        <v>435</v>
      </c>
      <c r="D81" s="323" t="s">
        <v>136</v>
      </c>
      <c r="E81" s="467"/>
      <c r="F81" s="467"/>
      <c r="G81" s="468"/>
      <c r="H81" s="467"/>
      <c r="I81" s="469" t="str">
        <f t="shared" si="1"/>
        <v xml:space="preserve">  </v>
      </c>
    </row>
    <row r="82" spans="1:9" ht="20.100000000000001" customHeight="1">
      <c r="B82" s="214">
        <v>32</v>
      </c>
      <c r="C82" s="213" t="s">
        <v>436</v>
      </c>
      <c r="D82" s="323" t="s">
        <v>137</v>
      </c>
      <c r="E82" s="467"/>
      <c r="F82" s="467"/>
      <c r="G82" s="468"/>
      <c r="H82" s="467"/>
      <c r="I82" s="469" t="str">
        <f t="shared" si="1"/>
        <v xml:space="preserve">  </v>
      </c>
    </row>
    <row r="83" spans="1:9" ht="58.5" customHeight="1">
      <c r="B83" s="214" t="s">
        <v>437</v>
      </c>
      <c r="C83" s="213" t="s">
        <v>438</v>
      </c>
      <c r="D83" s="323" t="s">
        <v>138</v>
      </c>
      <c r="E83" s="467">
        <v>171449</v>
      </c>
      <c r="F83" s="467">
        <v>168000</v>
      </c>
      <c r="G83" s="468">
        <v>170000</v>
      </c>
      <c r="H83" s="467">
        <v>171449</v>
      </c>
      <c r="I83" s="469">
        <f t="shared" si="1"/>
        <v>1.0085235294117647</v>
      </c>
    </row>
    <row r="84" spans="1:9" ht="49.5" customHeight="1">
      <c r="B84" s="214" t="s">
        <v>439</v>
      </c>
      <c r="C84" s="213" t="s">
        <v>440</v>
      </c>
      <c r="D84" s="323" t="s">
        <v>139</v>
      </c>
      <c r="E84" s="467">
        <v>2483</v>
      </c>
      <c r="F84" s="467"/>
      <c r="G84" s="468"/>
      <c r="H84" s="467">
        <v>2483</v>
      </c>
      <c r="I84" s="469" t="str">
        <f t="shared" si="1"/>
        <v xml:space="preserve">  </v>
      </c>
    </row>
    <row r="85" spans="1:9" ht="20.100000000000001" customHeight="1">
      <c r="B85" s="214">
        <v>34</v>
      </c>
      <c r="C85" s="213" t="s">
        <v>441</v>
      </c>
      <c r="D85" s="323" t="s">
        <v>140</v>
      </c>
      <c r="E85" s="467">
        <v>46005</v>
      </c>
      <c r="F85" s="467">
        <v>46810</v>
      </c>
      <c r="G85" s="468">
        <v>53835</v>
      </c>
      <c r="H85" s="467">
        <v>46005</v>
      </c>
      <c r="I85" s="469">
        <f t="shared" si="1"/>
        <v>0.85455558651434937</v>
      </c>
    </row>
    <row r="86" spans="1:9" ht="20.100000000000001" customHeight="1">
      <c r="B86" s="214">
        <v>340</v>
      </c>
      <c r="C86" s="213" t="s">
        <v>150</v>
      </c>
      <c r="D86" s="323" t="s">
        <v>141</v>
      </c>
      <c r="E86" s="467">
        <v>44683</v>
      </c>
      <c r="F86" s="467">
        <v>46810</v>
      </c>
      <c r="G86" s="468">
        <v>53835</v>
      </c>
      <c r="H86" s="467">
        <v>46005</v>
      </c>
      <c r="I86" s="469">
        <f t="shared" si="1"/>
        <v>0.85455558651434937</v>
      </c>
    </row>
    <row r="87" spans="1:9" ht="20.100000000000001" customHeight="1">
      <c r="B87" s="214">
        <v>341</v>
      </c>
      <c r="C87" s="213" t="s">
        <v>442</v>
      </c>
      <c r="D87" s="323" t="s">
        <v>142</v>
      </c>
      <c r="E87" s="467">
        <v>1322</v>
      </c>
      <c r="F87" s="467"/>
      <c r="G87" s="468"/>
      <c r="H87" s="467"/>
      <c r="I87" s="469" t="str">
        <f t="shared" si="1"/>
        <v xml:space="preserve">  </v>
      </c>
    </row>
    <row r="88" spans="1:9" ht="20.100000000000001" customHeight="1">
      <c r="B88" s="214"/>
      <c r="C88" s="213" t="s">
        <v>443</v>
      </c>
      <c r="D88" s="323" t="s">
        <v>143</v>
      </c>
      <c r="E88" s="467"/>
      <c r="F88" s="467"/>
      <c r="G88" s="468"/>
      <c r="H88" s="467"/>
      <c r="I88" s="469" t="str">
        <f t="shared" si="1"/>
        <v xml:space="preserve">  </v>
      </c>
    </row>
    <row r="89" spans="1:9" ht="20.100000000000001" customHeight="1">
      <c r="B89" s="214">
        <v>35</v>
      </c>
      <c r="C89" s="213" t="s">
        <v>444</v>
      </c>
      <c r="D89" s="323" t="s">
        <v>144</v>
      </c>
      <c r="E89" s="467"/>
      <c r="F89" s="467">
        <v>144134</v>
      </c>
      <c r="G89" s="468">
        <v>30358</v>
      </c>
      <c r="H89" s="467">
        <v>24502</v>
      </c>
      <c r="I89" s="469">
        <f t="shared" si="1"/>
        <v>0.80710191712234003</v>
      </c>
    </row>
    <row r="90" spans="1:9" ht="20.100000000000001" customHeight="1">
      <c r="B90" s="214">
        <v>350</v>
      </c>
      <c r="C90" s="213" t="s">
        <v>445</v>
      </c>
      <c r="D90" s="323" t="s">
        <v>145</v>
      </c>
      <c r="E90" s="467"/>
      <c r="F90" s="467"/>
      <c r="G90" s="468"/>
      <c r="H90" s="467"/>
      <c r="I90" s="469" t="str">
        <f t="shared" si="1"/>
        <v xml:space="preserve">  </v>
      </c>
    </row>
    <row r="91" spans="1:9" ht="20.100000000000001" customHeight="1">
      <c r="A91" s="206"/>
      <c r="B91" s="207">
        <v>351</v>
      </c>
      <c r="C91" s="213" t="s">
        <v>156</v>
      </c>
      <c r="D91" s="323" t="s">
        <v>146</v>
      </c>
      <c r="E91" s="467"/>
      <c r="F91" s="467">
        <v>144134</v>
      </c>
      <c r="G91" s="468">
        <v>30358</v>
      </c>
      <c r="H91" s="467">
        <v>24502</v>
      </c>
      <c r="I91" s="469">
        <f t="shared" si="1"/>
        <v>0.80710191712234003</v>
      </c>
    </row>
    <row r="92" spans="1:9" ht="22.5" customHeight="1">
      <c r="A92" s="206"/>
      <c r="B92" s="587"/>
      <c r="C92" s="209" t="s">
        <v>446</v>
      </c>
      <c r="D92" s="588" t="s">
        <v>147</v>
      </c>
      <c r="E92" s="589">
        <v>51319</v>
      </c>
      <c r="F92" s="591">
        <v>39092</v>
      </c>
      <c r="G92" s="593">
        <v>60247</v>
      </c>
      <c r="H92" s="591">
        <v>51647</v>
      </c>
      <c r="I92" s="603">
        <f t="shared" si="1"/>
        <v>0.85725430311882744</v>
      </c>
    </row>
    <row r="93" spans="1:9" ht="13.5" customHeight="1">
      <c r="A93" s="206"/>
      <c r="B93" s="587"/>
      <c r="C93" s="210" t="s">
        <v>447</v>
      </c>
      <c r="D93" s="588"/>
      <c r="E93" s="590"/>
      <c r="F93" s="592"/>
      <c r="G93" s="594"/>
      <c r="H93" s="592"/>
      <c r="I93" s="604" t="str">
        <f t="shared" si="1"/>
        <v xml:space="preserve">  </v>
      </c>
    </row>
    <row r="94" spans="1:9" ht="20.100000000000001" customHeight="1">
      <c r="A94" s="206"/>
      <c r="B94" s="587">
        <v>40</v>
      </c>
      <c r="C94" s="211" t="s">
        <v>448</v>
      </c>
      <c r="D94" s="588" t="s">
        <v>148</v>
      </c>
      <c r="E94" s="589">
        <v>37935</v>
      </c>
      <c r="F94" s="593">
        <v>32747</v>
      </c>
      <c r="G94" s="593">
        <v>32747</v>
      </c>
      <c r="H94" s="591">
        <v>38427</v>
      </c>
      <c r="I94" s="603">
        <f t="shared" si="1"/>
        <v>1.1734510031453262</v>
      </c>
    </row>
    <row r="95" spans="1:9" ht="14.25" customHeight="1">
      <c r="A95" s="206"/>
      <c r="B95" s="587"/>
      <c r="C95" s="212" t="s">
        <v>449</v>
      </c>
      <c r="D95" s="588"/>
      <c r="E95" s="590"/>
      <c r="F95" s="594"/>
      <c r="G95" s="594"/>
      <c r="H95" s="592"/>
      <c r="I95" s="604" t="str">
        <f t="shared" si="1"/>
        <v xml:space="preserve">  </v>
      </c>
    </row>
    <row r="96" spans="1:9" ht="25.5" customHeight="1">
      <c r="A96" s="206"/>
      <c r="B96" s="207">
        <v>404</v>
      </c>
      <c r="C96" s="213" t="s">
        <v>450</v>
      </c>
      <c r="D96" s="323" t="s">
        <v>149</v>
      </c>
      <c r="E96" s="467">
        <v>36195</v>
      </c>
      <c r="F96" s="467">
        <v>31500</v>
      </c>
      <c r="G96" s="468">
        <v>32000</v>
      </c>
      <c r="H96" s="467">
        <v>36687</v>
      </c>
      <c r="I96" s="469">
        <f t="shared" si="1"/>
        <v>1.1464687499999999</v>
      </c>
    </row>
    <row r="97" spans="1:9" ht="20.100000000000001" customHeight="1">
      <c r="A97" s="206"/>
      <c r="B97" s="207">
        <v>400</v>
      </c>
      <c r="C97" s="213" t="s">
        <v>451</v>
      </c>
      <c r="D97" s="323" t="s">
        <v>151</v>
      </c>
      <c r="E97" s="467"/>
      <c r="F97" s="467"/>
      <c r="G97" s="468"/>
      <c r="H97" s="467"/>
      <c r="I97" s="469" t="str">
        <f t="shared" si="1"/>
        <v xml:space="preserve">  </v>
      </c>
    </row>
    <row r="98" spans="1:9" ht="20.100000000000001" customHeight="1">
      <c r="A98" s="206"/>
      <c r="B98" s="207" t="s">
        <v>452</v>
      </c>
      <c r="C98" s="213" t="s">
        <v>453</v>
      </c>
      <c r="D98" s="323" t="s">
        <v>152</v>
      </c>
      <c r="E98" s="467">
        <v>1740</v>
      </c>
      <c r="F98" s="467">
        <v>747</v>
      </c>
      <c r="G98" s="468">
        <v>747</v>
      </c>
      <c r="H98" s="467">
        <v>1740</v>
      </c>
      <c r="I98" s="469">
        <f t="shared" si="1"/>
        <v>2.3293172690763053</v>
      </c>
    </row>
    <row r="99" spans="1:9" ht="20.100000000000001" customHeight="1">
      <c r="A99" s="206"/>
      <c r="B99" s="587">
        <v>41</v>
      </c>
      <c r="C99" s="211" t="s">
        <v>454</v>
      </c>
      <c r="D99" s="588" t="s">
        <v>153</v>
      </c>
      <c r="E99" s="589">
        <v>12121</v>
      </c>
      <c r="F99" s="591">
        <v>6845</v>
      </c>
      <c r="G99" s="593">
        <v>27500</v>
      </c>
      <c r="H99" s="591">
        <v>12121</v>
      </c>
      <c r="I99" s="603">
        <f t="shared" si="1"/>
        <v>0.44076363636363636</v>
      </c>
    </row>
    <row r="100" spans="1:9" ht="12" customHeight="1">
      <c r="A100" s="206"/>
      <c r="B100" s="587"/>
      <c r="C100" s="212" t="s">
        <v>455</v>
      </c>
      <c r="D100" s="588"/>
      <c r="E100" s="590"/>
      <c r="F100" s="592"/>
      <c r="G100" s="594"/>
      <c r="H100" s="592"/>
      <c r="I100" s="604" t="str">
        <f t="shared" si="1"/>
        <v xml:space="preserve">  </v>
      </c>
    </row>
    <row r="101" spans="1:9" ht="20.100000000000001" customHeight="1">
      <c r="B101" s="214">
        <v>410</v>
      </c>
      <c r="C101" s="213" t="s">
        <v>456</v>
      </c>
      <c r="D101" s="323" t="s">
        <v>154</v>
      </c>
      <c r="E101" s="467"/>
      <c r="F101" s="467"/>
      <c r="G101" s="468"/>
      <c r="H101" s="467"/>
      <c r="I101" s="469" t="str">
        <f t="shared" si="1"/>
        <v xml:space="preserve">  </v>
      </c>
    </row>
    <row r="102" spans="1:9" ht="36.75" customHeight="1">
      <c r="B102" s="214" t="s">
        <v>457</v>
      </c>
      <c r="C102" s="213" t="s">
        <v>458</v>
      </c>
      <c r="D102" s="323" t="s">
        <v>155</v>
      </c>
      <c r="E102" s="467"/>
      <c r="F102" s="467"/>
      <c r="G102" s="468"/>
      <c r="H102" s="467"/>
      <c r="I102" s="469" t="str">
        <f t="shared" si="1"/>
        <v xml:space="preserve">  </v>
      </c>
    </row>
    <row r="103" spans="1:9" ht="39" customHeight="1">
      <c r="B103" s="214" t="s">
        <v>457</v>
      </c>
      <c r="C103" s="213" t="s">
        <v>459</v>
      </c>
      <c r="D103" s="323" t="s">
        <v>157</v>
      </c>
      <c r="E103" s="467"/>
      <c r="F103" s="467"/>
      <c r="G103" s="468"/>
      <c r="H103" s="467"/>
      <c r="I103" s="469" t="str">
        <f t="shared" si="1"/>
        <v xml:space="preserve">  </v>
      </c>
    </row>
    <row r="104" spans="1:9" ht="25.5" customHeight="1">
      <c r="B104" s="214" t="s">
        <v>460</v>
      </c>
      <c r="C104" s="213" t="s">
        <v>461</v>
      </c>
      <c r="D104" s="323" t="s">
        <v>158</v>
      </c>
      <c r="E104" s="467">
        <v>12121</v>
      </c>
      <c r="F104" s="467">
        <v>6845</v>
      </c>
      <c r="G104" s="468">
        <v>27500</v>
      </c>
      <c r="H104" s="467">
        <v>12121</v>
      </c>
      <c r="I104" s="469">
        <f t="shared" si="1"/>
        <v>0.44076363636363636</v>
      </c>
    </row>
    <row r="105" spans="1:9" ht="25.5" customHeight="1">
      <c r="B105" s="214" t="s">
        <v>462</v>
      </c>
      <c r="C105" s="213" t="s">
        <v>463</v>
      </c>
      <c r="D105" s="323" t="s">
        <v>159</v>
      </c>
      <c r="E105" s="467"/>
      <c r="F105" s="467"/>
      <c r="G105" s="468"/>
      <c r="H105" s="467"/>
      <c r="I105" s="469" t="str">
        <f t="shared" si="1"/>
        <v xml:space="preserve">  </v>
      </c>
    </row>
    <row r="106" spans="1:9" ht="20.100000000000001" customHeight="1">
      <c r="B106" s="214">
        <v>413</v>
      </c>
      <c r="C106" s="213" t="s">
        <v>464</v>
      </c>
      <c r="D106" s="323" t="s">
        <v>160</v>
      </c>
      <c r="E106" s="467"/>
      <c r="F106" s="467"/>
      <c r="G106" s="468"/>
      <c r="H106" s="467"/>
      <c r="I106" s="469" t="str">
        <f t="shared" si="1"/>
        <v xml:space="preserve">  </v>
      </c>
    </row>
    <row r="107" spans="1:9" ht="20.100000000000001" customHeight="1">
      <c r="B107" s="214">
        <v>419</v>
      </c>
      <c r="C107" s="213" t="s">
        <v>465</v>
      </c>
      <c r="D107" s="323" t="s">
        <v>161</v>
      </c>
      <c r="E107" s="467"/>
      <c r="F107" s="467"/>
      <c r="G107" s="468"/>
      <c r="H107" s="467"/>
      <c r="I107" s="469" t="str">
        <f t="shared" si="1"/>
        <v xml:space="preserve">  </v>
      </c>
    </row>
    <row r="108" spans="1:9" ht="24" customHeight="1">
      <c r="B108" s="214" t="s">
        <v>466</v>
      </c>
      <c r="C108" s="213" t="s">
        <v>467</v>
      </c>
      <c r="D108" s="323" t="s">
        <v>162</v>
      </c>
      <c r="E108" s="467">
        <v>1263</v>
      </c>
      <c r="F108" s="467"/>
      <c r="G108" s="468"/>
      <c r="H108" s="467">
        <v>1099</v>
      </c>
      <c r="I108" s="469" t="str">
        <f t="shared" si="1"/>
        <v xml:space="preserve">  </v>
      </c>
    </row>
    <row r="109" spans="1:9" ht="20.100000000000001" customHeight="1">
      <c r="B109" s="214">
        <v>498</v>
      </c>
      <c r="C109" s="204" t="s">
        <v>468</v>
      </c>
      <c r="D109" s="323" t="s">
        <v>163</v>
      </c>
      <c r="E109" s="467">
        <v>6665</v>
      </c>
      <c r="F109" s="467">
        <v>15000</v>
      </c>
      <c r="G109" s="468">
        <v>13000</v>
      </c>
      <c r="H109" s="467">
        <v>6665</v>
      </c>
      <c r="I109" s="469">
        <f t="shared" si="1"/>
        <v>0.51269230769230767</v>
      </c>
    </row>
    <row r="110" spans="1:9" ht="24" customHeight="1">
      <c r="A110" s="206"/>
      <c r="B110" s="207" t="s">
        <v>469</v>
      </c>
      <c r="C110" s="204" t="s">
        <v>470</v>
      </c>
      <c r="D110" s="323" t="s">
        <v>164</v>
      </c>
      <c r="E110" s="467">
        <v>280722</v>
      </c>
      <c r="F110" s="467">
        <v>392953</v>
      </c>
      <c r="G110" s="468">
        <v>289391</v>
      </c>
      <c r="H110" s="467">
        <v>283028</v>
      </c>
      <c r="I110" s="469">
        <f t="shared" si="1"/>
        <v>0.97801244682799393</v>
      </c>
    </row>
    <row r="111" spans="1:9" ht="23.25" customHeight="1">
      <c r="A111" s="206"/>
      <c r="B111" s="587"/>
      <c r="C111" s="209" t="s">
        <v>471</v>
      </c>
      <c r="D111" s="588" t="s">
        <v>165</v>
      </c>
      <c r="E111" s="589">
        <v>222117</v>
      </c>
      <c r="F111" s="591">
        <v>214100</v>
      </c>
      <c r="G111" s="593">
        <v>218891</v>
      </c>
      <c r="H111" s="591">
        <v>204228</v>
      </c>
      <c r="I111" s="603">
        <f t="shared" si="1"/>
        <v>0.933012321200963</v>
      </c>
    </row>
    <row r="112" spans="1:9" ht="13.5" customHeight="1">
      <c r="A112" s="206"/>
      <c r="B112" s="587"/>
      <c r="C112" s="210" t="s">
        <v>472</v>
      </c>
      <c r="D112" s="588"/>
      <c r="E112" s="590"/>
      <c r="F112" s="592"/>
      <c r="G112" s="594"/>
      <c r="H112" s="592"/>
      <c r="I112" s="604" t="str">
        <f t="shared" si="1"/>
        <v xml:space="preserve">  </v>
      </c>
    </row>
    <row r="113" spans="1:9" ht="20.100000000000001" customHeight="1">
      <c r="A113" s="206"/>
      <c r="B113" s="207">
        <v>467</v>
      </c>
      <c r="C113" s="213" t="s">
        <v>473</v>
      </c>
      <c r="D113" s="323" t="s">
        <v>166</v>
      </c>
      <c r="E113" s="467"/>
      <c r="F113" s="467"/>
      <c r="G113" s="468"/>
      <c r="H113" s="467"/>
      <c r="I113" s="469" t="str">
        <f t="shared" si="1"/>
        <v xml:space="preserve">  </v>
      </c>
    </row>
    <row r="114" spans="1:9" ht="20.100000000000001" customHeight="1">
      <c r="A114" s="206"/>
      <c r="B114" s="587" t="s">
        <v>474</v>
      </c>
      <c r="C114" s="211" t="s">
        <v>475</v>
      </c>
      <c r="D114" s="588" t="s">
        <v>167</v>
      </c>
      <c r="E114" s="589">
        <v>105692</v>
      </c>
      <c r="F114" s="591">
        <v>86800</v>
      </c>
      <c r="G114" s="593">
        <v>107400</v>
      </c>
      <c r="H114" s="591">
        <v>98650</v>
      </c>
      <c r="I114" s="603">
        <f t="shared" si="1"/>
        <v>0.91852886405959033</v>
      </c>
    </row>
    <row r="115" spans="1:9" ht="15" customHeight="1">
      <c r="A115" s="206"/>
      <c r="B115" s="587"/>
      <c r="C115" s="212" t="s">
        <v>476</v>
      </c>
      <c r="D115" s="588"/>
      <c r="E115" s="590"/>
      <c r="F115" s="592"/>
      <c r="G115" s="594"/>
      <c r="H115" s="592"/>
      <c r="I115" s="604" t="str">
        <f t="shared" si="1"/>
        <v xml:space="preserve">  </v>
      </c>
    </row>
    <row r="116" spans="1:9" ht="25.5" customHeight="1">
      <c r="A116" s="206"/>
      <c r="B116" s="207" t="s">
        <v>477</v>
      </c>
      <c r="C116" s="213" t="s">
        <v>478</v>
      </c>
      <c r="D116" s="323" t="s">
        <v>168</v>
      </c>
      <c r="E116" s="467"/>
      <c r="F116" s="467"/>
      <c r="G116" s="468"/>
      <c r="H116" s="467"/>
      <c r="I116" s="469" t="str">
        <f t="shared" si="1"/>
        <v xml:space="preserve">  </v>
      </c>
    </row>
    <row r="117" spans="1:9" ht="25.5" customHeight="1">
      <c r="B117" s="214" t="s">
        <v>477</v>
      </c>
      <c r="C117" s="213" t="s">
        <v>479</v>
      </c>
      <c r="D117" s="323" t="s">
        <v>169</v>
      </c>
      <c r="E117" s="467"/>
      <c r="F117" s="467"/>
      <c r="G117" s="468"/>
      <c r="H117" s="467"/>
      <c r="I117" s="469" t="str">
        <f t="shared" si="1"/>
        <v xml:space="preserve">  </v>
      </c>
    </row>
    <row r="118" spans="1:9" ht="25.5" customHeight="1">
      <c r="B118" s="214" t="s">
        <v>480</v>
      </c>
      <c r="C118" s="213" t="s">
        <v>481</v>
      </c>
      <c r="D118" s="323" t="s">
        <v>170</v>
      </c>
      <c r="E118" s="467"/>
      <c r="F118" s="467"/>
      <c r="G118" s="468"/>
      <c r="H118" s="467"/>
      <c r="I118" s="469" t="str">
        <f t="shared" si="1"/>
        <v xml:space="preserve">  </v>
      </c>
    </row>
    <row r="119" spans="1:9" ht="24.75" customHeight="1">
      <c r="B119" s="214" t="s">
        <v>482</v>
      </c>
      <c r="C119" s="213" t="s">
        <v>483</v>
      </c>
      <c r="D119" s="323" t="s">
        <v>171</v>
      </c>
      <c r="E119" s="467">
        <v>105692</v>
      </c>
      <c r="F119" s="467">
        <v>86800</v>
      </c>
      <c r="G119" s="468">
        <v>107400</v>
      </c>
      <c r="H119" s="467">
        <v>98650</v>
      </c>
      <c r="I119" s="469">
        <f t="shared" si="1"/>
        <v>0.91852886405959033</v>
      </c>
    </row>
    <row r="120" spans="1:9" ht="24.75" customHeight="1">
      <c r="B120" s="214" t="s">
        <v>484</v>
      </c>
      <c r="C120" s="213" t="s">
        <v>485</v>
      </c>
      <c r="D120" s="323" t="s">
        <v>172</v>
      </c>
      <c r="E120" s="467"/>
      <c r="F120" s="467"/>
      <c r="G120" s="468"/>
      <c r="H120" s="467"/>
      <c r="I120" s="469" t="str">
        <f t="shared" si="1"/>
        <v xml:space="preserve">  </v>
      </c>
    </row>
    <row r="121" spans="1:9" ht="20.100000000000001" customHeight="1">
      <c r="B121" s="214">
        <v>426</v>
      </c>
      <c r="C121" s="213" t="s">
        <v>486</v>
      </c>
      <c r="D121" s="323" t="s">
        <v>173</v>
      </c>
      <c r="E121" s="467"/>
      <c r="F121" s="467"/>
      <c r="G121" s="468"/>
      <c r="H121" s="467"/>
      <c r="I121" s="469" t="str">
        <f t="shared" si="1"/>
        <v xml:space="preserve">  </v>
      </c>
    </row>
    <row r="122" spans="1:9" ht="20.100000000000001" customHeight="1">
      <c r="B122" s="214">
        <v>428</v>
      </c>
      <c r="C122" s="213" t="s">
        <v>487</v>
      </c>
      <c r="D122" s="323" t="s">
        <v>174</v>
      </c>
      <c r="E122" s="467"/>
      <c r="F122" s="467"/>
      <c r="G122" s="468"/>
      <c r="H122" s="467"/>
      <c r="I122" s="469" t="str">
        <f t="shared" si="1"/>
        <v xml:space="preserve">  </v>
      </c>
    </row>
    <row r="123" spans="1:9" ht="20.100000000000001" customHeight="1">
      <c r="B123" s="214">
        <v>430</v>
      </c>
      <c r="C123" s="213" t="s">
        <v>488</v>
      </c>
      <c r="D123" s="323" t="s">
        <v>175</v>
      </c>
      <c r="E123" s="467">
        <v>1871</v>
      </c>
      <c r="F123" s="467">
        <v>2500</v>
      </c>
      <c r="G123" s="468">
        <v>1500</v>
      </c>
      <c r="H123" s="467"/>
      <c r="I123" s="469">
        <f t="shared" si="1"/>
        <v>0</v>
      </c>
    </row>
    <row r="124" spans="1:9" ht="20.100000000000001" customHeight="1">
      <c r="A124" s="206"/>
      <c r="B124" s="587" t="s">
        <v>489</v>
      </c>
      <c r="C124" s="211" t="s">
        <v>490</v>
      </c>
      <c r="D124" s="588" t="s">
        <v>176</v>
      </c>
      <c r="E124" s="589">
        <v>71253</v>
      </c>
      <c r="F124" s="591">
        <v>68300</v>
      </c>
      <c r="G124" s="593">
        <v>61000</v>
      </c>
      <c r="H124" s="591">
        <v>56136</v>
      </c>
      <c r="I124" s="603">
        <f t="shared" si="1"/>
        <v>0.92026229508196722</v>
      </c>
    </row>
    <row r="125" spans="1:9" ht="12.75" customHeight="1">
      <c r="A125" s="206"/>
      <c r="B125" s="587"/>
      <c r="C125" s="212" t="s">
        <v>491</v>
      </c>
      <c r="D125" s="588"/>
      <c r="E125" s="590"/>
      <c r="F125" s="592"/>
      <c r="G125" s="594"/>
      <c r="H125" s="592"/>
      <c r="I125" s="604" t="str">
        <f t="shared" si="1"/>
        <v xml:space="preserve">  </v>
      </c>
    </row>
    <row r="126" spans="1:9" ht="24.75" customHeight="1">
      <c r="B126" s="214" t="s">
        <v>492</v>
      </c>
      <c r="C126" s="213" t="s">
        <v>493</v>
      </c>
      <c r="D126" s="323" t="s">
        <v>177</v>
      </c>
      <c r="E126" s="467"/>
      <c r="F126" s="467"/>
      <c r="G126" s="468"/>
      <c r="H126" s="467"/>
      <c r="I126" s="469" t="str">
        <f t="shared" si="1"/>
        <v xml:space="preserve">  </v>
      </c>
    </row>
    <row r="127" spans="1:9" ht="24.75" customHeight="1">
      <c r="B127" s="214" t="s">
        <v>494</v>
      </c>
      <c r="C127" s="213" t="s">
        <v>495</v>
      </c>
      <c r="D127" s="323" t="s">
        <v>178</v>
      </c>
      <c r="E127" s="467"/>
      <c r="F127" s="467"/>
      <c r="G127" s="468"/>
      <c r="H127" s="467"/>
      <c r="I127" s="469" t="str">
        <f t="shared" si="1"/>
        <v xml:space="preserve">  </v>
      </c>
    </row>
    <row r="128" spans="1:9" ht="20.100000000000001" customHeight="1">
      <c r="B128" s="214">
        <v>435</v>
      </c>
      <c r="C128" s="213" t="s">
        <v>496</v>
      </c>
      <c r="D128" s="323" t="s">
        <v>179</v>
      </c>
      <c r="E128" s="467">
        <v>71253</v>
      </c>
      <c r="F128" s="467">
        <v>68300</v>
      </c>
      <c r="G128" s="468">
        <v>61000</v>
      </c>
      <c r="H128" s="467">
        <v>56136</v>
      </c>
      <c r="I128" s="469">
        <f t="shared" si="1"/>
        <v>0.92026229508196722</v>
      </c>
    </row>
    <row r="129" spans="1:11" ht="20.100000000000001" customHeight="1">
      <c r="B129" s="214">
        <v>436</v>
      </c>
      <c r="C129" s="213" t="s">
        <v>497</v>
      </c>
      <c r="D129" s="323" t="s">
        <v>180</v>
      </c>
      <c r="E129" s="467"/>
      <c r="F129" s="467"/>
      <c r="G129" s="468"/>
      <c r="H129" s="467"/>
      <c r="I129" s="469" t="str">
        <f t="shared" si="1"/>
        <v xml:space="preserve">  </v>
      </c>
    </row>
    <row r="130" spans="1:11" ht="20.100000000000001" customHeight="1">
      <c r="B130" s="214" t="s">
        <v>498</v>
      </c>
      <c r="C130" s="213" t="s">
        <v>499</v>
      </c>
      <c r="D130" s="323" t="s">
        <v>181</v>
      </c>
      <c r="E130" s="467"/>
      <c r="F130" s="467"/>
      <c r="G130" s="468"/>
      <c r="H130" s="467"/>
      <c r="I130" s="469" t="str">
        <f t="shared" si="1"/>
        <v xml:space="preserve">  </v>
      </c>
    </row>
    <row r="131" spans="1:11" ht="20.100000000000001" customHeight="1">
      <c r="B131" s="214" t="s">
        <v>498</v>
      </c>
      <c r="C131" s="213" t="s">
        <v>500</v>
      </c>
      <c r="D131" s="323" t="s">
        <v>182</v>
      </c>
      <c r="E131" s="467"/>
      <c r="F131" s="467"/>
      <c r="G131" s="468"/>
      <c r="H131" s="467"/>
      <c r="I131" s="469" t="str">
        <f t="shared" si="1"/>
        <v xml:space="preserve">  </v>
      </c>
    </row>
    <row r="132" spans="1:11" ht="20.100000000000001" customHeight="1">
      <c r="A132" s="206"/>
      <c r="B132" s="587" t="s">
        <v>501</v>
      </c>
      <c r="C132" s="211" t="s">
        <v>502</v>
      </c>
      <c r="D132" s="588" t="s">
        <v>183</v>
      </c>
      <c r="E132" s="589">
        <v>43301</v>
      </c>
      <c r="F132" s="589">
        <v>56000</v>
      </c>
      <c r="G132" s="601">
        <v>47491</v>
      </c>
      <c r="H132" s="589">
        <v>49442</v>
      </c>
      <c r="I132" s="605">
        <f t="shared" si="1"/>
        <v>1.0410814680676339</v>
      </c>
    </row>
    <row r="133" spans="1:11" ht="15.75" customHeight="1">
      <c r="A133" s="206"/>
      <c r="B133" s="587"/>
      <c r="C133" s="212" t="s">
        <v>503</v>
      </c>
      <c r="D133" s="588"/>
      <c r="E133" s="590"/>
      <c r="F133" s="590"/>
      <c r="G133" s="602"/>
      <c r="H133" s="590"/>
      <c r="I133" s="606" t="str">
        <f t="shared" si="1"/>
        <v xml:space="preserve">  </v>
      </c>
    </row>
    <row r="134" spans="1:11" ht="20.100000000000001" customHeight="1">
      <c r="B134" s="214" t="s">
        <v>504</v>
      </c>
      <c r="C134" s="213" t="s">
        <v>505</v>
      </c>
      <c r="D134" s="323" t="s">
        <v>184</v>
      </c>
      <c r="E134" s="467">
        <v>23675</v>
      </c>
      <c r="F134" s="467">
        <v>33000</v>
      </c>
      <c r="G134" s="468">
        <v>23991</v>
      </c>
      <c r="H134" s="467">
        <v>23118</v>
      </c>
      <c r="I134" s="469">
        <f t="shared" si="1"/>
        <v>0.96361135425784672</v>
      </c>
    </row>
    <row r="135" spans="1:11" ht="24.75" customHeight="1">
      <c r="B135" s="214" t="s">
        <v>506</v>
      </c>
      <c r="C135" s="213" t="s">
        <v>507</v>
      </c>
      <c r="D135" s="323" t="s">
        <v>185</v>
      </c>
      <c r="E135" s="467">
        <v>19558</v>
      </c>
      <c r="F135" s="467">
        <v>23000</v>
      </c>
      <c r="G135" s="468">
        <v>23500</v>
      </c>
      <c r="H135" s="467">
        <v>26324</v>
      </c>
      <c r="I135" s="469">
        <f t="shared" si="1"/>
        <v>1.1201702127659574</v>
      </c>
    </row>
    <row r="136" spans="1:11" ht="20.100000000000001" customHeight="1">
      <c r="B136" s="214">
        <v>481</v>
      </c>
      <c r="C136" s="213" t="s">
        <v>508</v>
      </c>
      <c r="D136" s="323" t="s">
        <v>186</v>
      </c>
      <c r="E136" s="467">
        <v>68</v>
      </c>
      <c r="F136" s="467"/>
      <c r="G136" s="468"/>
      <c r="H136" s="467"/>
      <c r="I136" s="469" t="str">
        <f t="shared" si="1"/>
        <v xml:space="preserve">  </v>
      </c>
    </row>
    <row r="137" spans="1:11" ht="36.75" customHeight="1">
      <c r="B137" s="214">
        <v>427</v>
      </c>
      <c r="C137" s="213" t="s">
        <v>509</v>
      </c>
      <c r="D137" s="323" t="s">
        <v>187</v>
      </c>
      <c r="E137" s="467"/>
      <c r="F137" s="467"/>
      <c r="G137" s="468"/>
      <c r="H137" s="467"/>
      <c r="I137" s="469" t="str">
        <f t="shared" ref="I137:I143" si="2">IFERROR(H137/G137,"  ")</f>
        <v xml:space="preserve">  </v>
      </c>
    </row>
    <row r="138" spans="1:11" ht="36.75" customHeight="1">
      <c r="A138" s="206"/>
      <c r="B138" s="207" t="s">
        <v>510</v>
      </c>
      <c r="C138" s="213" t="s">
        <v>511</v>
      </c>
      <c r="D138" s="323" t="s">
        <v>188</v>
      </c>
      <c r="E138" s="467"/>
      <c r="F138" s="467">
        <v>500</v>
      </c>
      <c r="G138" s="468">
        <v>1500</v>
      </c>
      <c r="H138" s="467"/>
      <c r="I138" s="469">
        <f t="shared" si="2"/>
        <v>0</v>
      </c>
    </row>
    <row r="139" spans="1:11" ht="20.100000000000001" customHeight="1">
      <c r="A139" s="206"/>
      <c r="B139" s="587"/>
      <c r="C139" s="209" t="s">
        <v>512</v>
      </c>
      <c r="D139" s="588" t="s">
        <v>189</v>
      </c>
      <c r="E139" s="589"/>
      <c r="F139" s="591"/>
      <c r="G139" s="593"/>
      <c r="H139" s="591"/>
      <c r="I139" s="603" t="str">
        <f t="shared" si="2"/>
        <v xml:space="preserve">  </v>
      </c>
    </row>
    <row r="140" spans="1:11" ht="23.25" customHeight="1">
      <c r="A140" s="206"/>
      <c r="B140" s="587"/>
      <c r="C140" s="210" t="s">
        <v>513</v>
      </c>
      <c r="D140" s="588"/>
      <c r="E140" s="590"/>
      <c r="F140" s="592"/>
      <c r="G140" s="594"/>
      <c r="H140" s="592"/>
      <c r="I140" s="604" t="str">
        <f t="shared" si="2"/>
        <v xml:space="preserve">  </v>
      </c>
    </row>
    <row r="141" spans="1:11" ht="20.100000000000001" customHeight="1">
      <c r="A141" s="206"/>
      <c r="B141" s="587"/>
      <c r="C141" s="209" t="s">
        <v>514</v>
      </c>
      <c r="D141" s="588" t="s">
        <v>190</v>
      </c>
      <c r="E141" s="589">
        <v>1066982</v>
      </c>
      <c r="F141" s="591">
        <v>1023009</v>
      </c>
      <c r="G141" s="593">
        <v>1066724</v>
      </c>
      <c r="H141" s="591">
        <v>1027225</v>
      </c>
      <c r="I141" s="603">
        <f t="shared" si="2"/>
        <v>0.96297167777231973</v>
      </c>
      <c r="J141" s="216"/>
      <c r="K141" s="192"/>
    </row>
    <row r="142" spans="1:11" ht="14.25" customHeight="1">
      <c r="A142" s="206"/>
      <c r="B142" s="587"/>
      <c r="C142" s="210" t="s">
        <v>515</v>
      </c>
      <c r="D142" s="588"/>
      <c r="E142" s="590"/>
      <c r="F142" s="592"/>
      <c r="G142" s="594"/>
      <c r="H142" s="592"/>
      <c r="I142" s="604" t="str">
        <f t="shared" si="2"/>
        <v xml:space="preserve">  </v>
      </c>
    </row>
    <row r="143" spans="1:11" ht="20.100000000000001" customHeight="1" thickBot="1">
      <c r="A143" s="206"/>
      <c r="B143" s="217">
        <v>89</v>
      </c>
      <c r="C143" s="218" t="s">
        <v>516</v>
      </c>
      <c r="D143" s="322" t="s">
        <v>191</v>
      </c>
      <c r="E143" s="470">
        <v>20708</v>
      </c>
      <c r="F143" s="470">
        <v>21000</v>
      </c>
      <c r="G143" s="471">
        <v>22000</v>
      </c>
      <c r="H143" s="470">
        <v>53473</v>
      </c>
      <c r="I143" s="472">
        <f t="shared" si="2"/>
        <v>2.4305909090909092</v>
      </c>
    </row>
    <row r="145" spans="2:2">
      <c r="B145" s="190" t="s">
        <v>739</v>
      </c>
    </row>
  </sheetData>
  <mergeCells count="136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F14:F15"/>
    <mergeCell ref="G14:G1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3"/>
  <sheetViews>
    <sheetView showGridLines="0" topLeftCell="A40" workbookViewId="0">
      <selection activeCell="C70" sqref="C70:H79"/>
    </sheetView>
  </sheetViews>
  <sheetFormatPr defaultRowHeight="15.7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0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>
      <c r="E1" s="219"/>
      <c r="G1" s="219"/>
      <c r="H1" s="202" t="s">
        <v>573</v>
      </c>
    </row>
    <row r="2" spans="1:8" ht="21.75" customHeight="1">
      <c r="B2" s="607" t="s">
        <v>68</v>
      </c>
      <c r="C2" s="607"/>
      <c r="D2" s="607"/>
      <c r="E2" s="607"/>
      <c r="F2" s="607"/>
      <c r="G2" s="607"/>
      <c r="H2" s="607"/>
    </row>
    <row r="3" spans="1:8" ht="14.25" customHeight="1">
      <c r="B3" s="608" t="s">
        <v>723</v>
      </c>
      <c r="C3" s="608"/>
      <c r="D3" s="608"/>
      <c r="E3" s="608"/>
      <c r="F3" s="608"/>
      <c r="G3" s="608"/>
      <c r="H3" s="608"/>
    </row>
    <row r="4" spans="1:8" ht="14.25" customHeight="1" thickBot="1">
      <c r="B4" s="189"/>
      <c r="C4" s="189"/>
      <c r="D4" s="189"/>
      <c r="E4" s="189"/>
      <c r="F4" s="189"/>
      <c r="G4" s="189"/>
      <c r="H4" s="191" t="s">
        <v>128</v>
      </c>
    </row>
    <row r="5" spans="1:8" ht="24.75" customHeight="1" thickBot="1">
      <c r="B5" s="616" t="s">
        <v>517</v>
      </c>
      <c r="C5" s="547" t="s">
        <v>84</v>
      </c>
      <c r="D5" s="620" t="s">
        <v>724</v>
      </c>
      <c r="E5" s="561" t="s">
        <v>725</v>
      </c>
      <c r="F5" s="622" t="s">
        <v>722</v>
      </c>
      <c r="G5" s="623"/>
      <c r="H5" s="628" t="s">
        <v>720</v>
      </c>
    </row>
    <row r="6" spans="1:8" ht="25.5" customHeight="1">
      <c r="A6" s="16"/>
      <c r="B6" s="617"/>
      <c r="C6" s="548"/>
      <c r="D6" s="548"/>
      <c r="E6" s="621"/>
      <c r="F6" s="240" t="s">
        <v>0</v>
      </c>
      <c r="G6" s="235" t="s">
        <v>565</v>
      </c>
      <c r="H6" s="629"/>
    </row>
    <row r="7" spans="1:8" ht="16.5" thickBot="1">
      <c r="A7" s="83"/>
      <c r="B7" s="220">
        <v>1</v>
      </c>
      <c r="C7" s="221">
        <v>2</v>
      </c>
      <c r="D7" s="222"/>
      <c r="E7" s="241"/>
      <c r="F7" s="222">
        <v>3</v>
      </c>
      <c r="G7" s="223">
        <v>4</v>
      </c>
      <c r="H7" s="201">
        <v>8</v>
      </c>
    </row>
    <row r="8" spans="1:8" s="57" customFormat="1" ht="20.100000000000001" customHeight="1">
      <c r="A8" s="224"/>
      <c r="B8" s="225" t="s">
        <v>518</v>
      </c>
      <c r="C8" s="226"/>
      <c r="D8" s="237"/>
      <c r="E8" s="238"/>
      <c r="F8" s="237"/>
      <c r="G8" s="238"/>
      <c r="H8" s="239"/>
    </row>
    <row r="9" spans="1:8" s="57" customFormat="1" ht="20.100000000000001" customHeight="1">
      <c r="A9" s="224"/>
      <c r="B9" s="227" t="s">
        <v>519</v>
      </c>
      <c r="C9" s="228">
        <v>3001</v>
      </c>
      <c r="D9" s="497">
        <v>624057</v>
      </c>
      <c r="E9" s="498">
        <v>595000</v>
      </c>
      <c r="F9" s="499">
        <v>117350</v>
      </c>
      <c r="G9" s="473">
        <v>167710</v>
      </c>
      <c r="H9" s="475">
        <f>IFERROR(G9/F9,"  ")</f>
        <v>1.4291435875585854</v>
      </c>
    </row>
    <row r="10" spans="1:8" s="57" customFormat="1" ht="20.100000000000001" customHeight="1">
      <c r="A10" s="224"/>
      <c r="B10" s="229" t="s">
        <v>520</v>
      </c>
      <c r="C10" s="230">
        <v>3002</v>
      </c>
      <c r="D10" s="500">
        <v>561513</v>
      </c>
      <c r="E10" s="467">
        <v>573000</v>
      </c>
      <c r="F10" s="501">
        <v>112950</v>
      </c>
      <c r="G10" s="474">
        <v>157043</v>
      </c>
      <c r="H10" s="476">
        <f t="shared" ref="H10:H66" si="0">IFERROR(G10/F10,"  ")</f>
        <v>1.3903762726870297</v>
      </c>
    </row>
    <row r="11" spans="1:8" s="57" customFormat="1" ht="20.100000000000001" customHeight="1">
      <c r="A11" s="224"/>
      <c r="B11" s="229" t="s">
        <v>521</v>
      </c>
      <c r="C11" s="230">
        <v>3003</v>
      </c>
      <c r="D11" s="500"/>
      <c r="E11" s="467"/>
      <c r="F11" s="468"/>
      <c r="G11" s="474"/>
      <c r="H11" s="476" t="str">
        <f t="shared" si="0"/>
        <v xml:space="preserve">  </v>
      </c>
    </row>
    <row r="12" spans="1:8" s="57" customFormat="1" ht="20.100000000000001" customHeight="1">
      <c r="A12" s="224"/>
      <c r="B12" s="229" t="s">
        <v>522</v>
      </c>
      <c r="C12" s="230">
        <v>3004</v>
      </c>
      <c r="D12" s="500">
        <v>2150</v>
      </c>
      <c r="E12" s="467">
        <v>2000</v>
      </c>
      <c r="F12" s="468">
        <v>400</v>
      </c>
      <c r="G12" s="474">
        <v>332</v>
      </c>
      <c r="H12" s="476">
        <f t="shared" si="0"/>
        <v>0.83</v>
      </c>
    </row>
    <row r="13" spans="1:8" s="57" customFormat="1" ht="20.100000000000001" customHeight="1">
      <c r="A13" s="224"/>
      <c r="B13" s="229" t="s">
        <v>523</v>
      </c>
      <c r="C13" s="230">
        <v>3005</v>
      </c>
      <c r="D13" s="500">
        <v>60394</v>
      </c>
      <c r="E13" s="467">
        <v>20000</v>
      </c>
      <c r="F13" s="468">
        <v>4000</v>
      </c>
      <c r="G13" s="474">
        <v>10335</v>
      </c>
      <c r="H13" s="476">
        <f t="shared" si="0"/>
        <v>2.5837500000000002</v>
      </c>
    </row>
    <row r="14" spans="1:8" s="57" customFormat="1" ht="20.100000000000001" customHeight="1">
      <c r="A14" s="224"/>
      <c r="B14" s="227" t="s">
        <v>524</v>
      </c>
      <c r="C14" s="228">
        <v>3006</v>
      </c>
      <c r="D14" s="497">
        <v>579905</v>
      </c>
      <c r="E14" s="498">
        <v>556000</v>
      </c>
      <c r="F14" s="499">
        <v>109550</v>
      </c>
      <c r="G14" s="473">
        <v>158458</v>
      </c>
      <c r="H14" s="475">
        <f t="shared" si="0"/>
        <v>1.4464445458694659</v>
      </c>
    </row>
    <row r="15" spans="1:8" s="57" customFormat="1" ht="20.100000000000001" customHeight="1">
      <c r="A15" s="224"/>
      <c r="B15" s="229" t="s">
        <v>525</v>
      </c>
      <c r="C15" s="230">
        <v>3007</v>
      </c>
      <c r="D15" s="500">
        <v>132751</v>
      </c>
      <c r="E15" s="467">
        <v>63000</v>
      </c>
      <c r="F15" s="468">
        <v>12000</v>
      </c>
      <c r="G15" s="474">
        <v>45745</v>
      </c>
      <c r="H15" s="476">
        <f t="shared" si="0"/>
        <v>3.8120833333333333</v>
      </c>
    </row>
    <row r="16" spans="1:8" s="57" customFormat="1" ht="20.100000000000001" customHeight="1">
      <c r="A16" s="224"/>
      <c r="B16" s="229" t="s">
        <v>526</v>
      </c>
      <c r="C16" s="230">
        <v>3008</v>
      </c>
      <c r="D16" s="500"/>
      <c r="E16" s="467"/>
      <c r="F16" s="468"/>
      <c r="G16" s="474"/>
      <c r="H16" s="476" t="str">
        <f t="shared" si="0"/>
        <v xml:space="preserve">  </v>
      </c>
    </row>
    <row r="17" spans="1:8" s="57" customFormat="1" ht="20.100000000000001" customHeight="1">
      <c r="A17" s="224"/>
      <c r="B17" s="229" t="s">
        <v>527</v>
      </c>
      <c r="C17" s="230">
        <v>3009</v>
      </c>
      <c r="D17" s="500">
        <v>413521</v>
      </c>
      <c r="E17" s="467">
        <v>439000</v>
      </c>
      <c r="F17" s="468">
        <v>86750</v>
      </c>
      <c r="G17" s="474">
        <v>107924</v>
      </c>
      <c r="H17" s="476">
        <f t="shared" si="0"/>
        <v>1.2440806916426512</v>
      </c>
    </row>
    <row r="18" spans="1:8" s="57" customFormat="1" ht="20.100000000000001" customHeight="1">
      <c r="A18" s="224"/>
      <c r="B18" s="229" t="s">
        <v>528</v>
      </c>
      <c r="C18" s="230">
        <v>3010</v>
      </c>
      <c r="D18" s="500">
        <v>3743</v>
      </c>
      <c r="E18" s="467">
        <v>3000</v>
      </c>
      <c r="F18" s="468">
        <v>600</v>
      </c>
      <c r="G18" s="474">
        <v>844</v>
      </c>
      <c r="H18" s="476">
        <f t="shared" si="0"/>
        <v>1.4066666666666667</v>
      </c>
    </row>
    <row r="19" spans="1:8" s="57" customFormat="1" ht="20.100000000000001" customHeight="1">
      <c r="A19" s="224"/>
      <c r="B19" s="229" t="s">
        <v>529</v>
      </c>
      <c r="C19" s="230">
        <v>3011</v>
      </c>
      <c r="D19" s="500"/>
      <c r="E19" s="502"/>
      <c r="F19" s="503"/>
      <c r="G19" s="474"/>
      <c r="H19" s="476" t="str">
        <f t="shared" si="0"/>
        <v xml:space="preserve">  </v>
      </c>
    </row>
    <row r="20" spans="1:8" s="57" customFormat="1" ht="20.100000000000001" customHeight="1">
      <c r="A20" s="224"/>
      <c r="B20" s="229" t="s">
        <v>530</v>
      </c>
      <c r="C20" s="230">
        <v>3012</v>
      </c>
      <c r="D20" s="500">
        <v>2557</v>
      </c>
      <c r="E20" s="467">
        <v>1000</v>
      </c>
      <c r="F20" s="468">
        <v>200</v>
      </c>
      <c r="G20" s="474">
        <v>303</v>
      </c>
      <c r="H20" s="476">
        <f t="shared" si="0"/>
        <v>1.5149999999999999</v>
      </c>
    </row>
    <row r="21" spans="1:8" s="57" customFormat="1" ht="20.100000000000001" customHeight="1">
      <c r="A21" s="224"/>
      <c r="B21" s="229" t="s">
        <v>531</v>
      </c>
      <c r="C21" s="230">
        <v>3013</v>
      </c>
      <c r="D21" s="500">
        <v>27333</v>
      </c>
      <c r="E21" s="467">
        <v>50000</v>
      </c>
      <c r="F21" s="468">
        <v>10000</v>
      </c>
      <c r="G21" s="474">
        <v>3526</v>
      </c>
      <c r="H21" s="476">
        <f t="shared" si="0"/>
        <v>0.35260000000000002</v>
      </c>
    </row>
    <row r="22" spans="1:8" s="57" customFormat="1" ht="20.100000000000001" customHeight="1">
      <c r="A22" s="224"/>
      <c r="B22" s="229" t="s">
        <v>532</v>
      </c>
      <c r="C22" s="230">
        <v>3014</v>
      </c>
      <c r="D22" s="500"/>
      <c r="E22" s="485"/>
      <c r="F22" s="501"/>
      <c r="G22" s="474">
        <v>116</v>
      </c>
      <c r="H22" s="476" t="str">
        <f t="shared" si="0"/>
        <v xml:space="preserve">  </v>
      </c>
    </row>
    <row r="23" spans="1:8" s="57" customFormat="1" ht="20.100000000000001" customHeight="1">
      <c r="A23" s="224"/>
      <c r="B23" s="229" t="s">
        <v>533</v>
      </c>
      <c r="C23" s="230">
        <v>3015</v>
      </c>
      <c r="D23" s="500">
        <v>44152</v>
      </c>
      <c r="E23" s="467">
        <v>39000</v>
      </c>
      <c r="F23" s="468">
        <v>7800</v>
      </c>
      <c r="G23" s="474">
        <v>9252</v>
      </c>
      <c r="H23" s="476">
        <f t="shared" si="0"/>
        <v>1.1861538461538461</v>
      </c>
    </row>
    <row r="24" spans="1:8" s="57" customFormat="1" ht="20.100000000000001" customHeight="1">
      <c r="A24" s="224"/>
      <c r="B24" s="229" t="s">
        <v>534</v>
      </c>
      <c r="C24" s="230">
        <v>3016</v>
      </c>
      <c r="D24" s="500"/>
      <c r="E24" s="467"/>
      <c r="F24" s="468"/>
      <c r="G24" s="474"/>
      <c r="H24" s="476" t="str">
        <f t="shared" si="0"/>
        <v xml:space="preserve">  </v>
      </c>
    </row>
    <row r="25" spans="1:8" s="57" customFormat="1" ht="20.100000000000001" customHeight="1">
      <c r="A25" s="224"/>
      <c r="B25" s="231" t="s">
        <v>535</v>
      </c>
      <c r="C25" s="230"/>
      <c r="D25" s="500"/>
      <c r="E25" s="467"/>
      <c r="F25" s="468"/>
      <c r="G25" s="474"/>
      <c r="H25" s="476" t="str">
        <f t="shared" si="0"/>
        <v xml:space="preserve">  </v>
      </c>
    </row>
    <row r="26" spans="1:8" s="57" customFormat="1" ht="20.100000000000001" customHeight="1">
      <c r="A26" s="224"/>
      <c r="B26" s="227" t="s">
        <v>192</v>
      </c>
      <c r="C26" s="228">
        <v>3017</v>
      </c>
      <c r="D26" s="497"/>
      <c r="E26" s="498"/>
      <c r="F26" s="499"/>
      <c r="G26" s="473"/>
      <c r="H26" s="475" t="str">
        <f t="shared" si="0"/>
        <v xml:space="preserve">  </v>
      </c>
    </row>
    <row r="27" spans="1:8" s="57" customFormat="1" ht="20.100000000000001" customHeight="1">
      <c r="A27" s="224"/>
      <c r="B27" s="229" t="s">
        <v>536</v>
      </c>
      <c r="C27" s="230">
        <v>3018</v>
      </c>
      <c r="D27" s="500"/>
      <c r="E27" s="467"/>
      <c r="F27" s="468"/>
      <c r="G27" s="474"/>
      <c r="H27" s="476" t="str">
        <f t="shared" si="0"/>
        <v xml:space="preserve">  </v>
      </c>
    </row>
    <row r="28" spans="1:8" s="57" customFormat="1" ht="27.75" customHeight="1">
      <c r="A28" s="224"/>
      <c r="B28" s="229" t="s">
        <v>537</v>
      </c>
      <c r="C28" s="230">
        <v>3019</v>
      </c>
      <c r="D28" s="500"/>
      <c r="E28" s="467"/>
      <c r="F28" s="468"/>
      <c r="G28" s="474"/>
      <c r="H28" s="476" t="str">
        <f t="shared" si="0"/>
        <v xml:space="preserve">  </v>
      </c>
    </row>
    <row r="29" spans="1:8" s="57" customFormat="1" ht="20.100000000000001" customHeight="1">
      <c r="A29" s="224"/>
      <c r="B29" s="229" t="s">
        <v>538</v>
      </c>
      <c r="C29" s="230">
        <v>3020</v>
      </c>
      <c r="D29" s="500"/>
      <c r="E29" s="467"/>
      <c r="F29" s="468"/>
      <c r="G29" s="474"/>
      <c r="H29" s="476" t="str">
        <f t="shared" si="0"/>
        <v xml:space="preserve">  </v>
      </c>
    </row>
    <row r="30" spans="1:8" s="57" customFormat="1" ht="20.100000000000001" customHeight="1">
      <c r="A30" s="224"/>
      <c r="B30" s="229" t="s">
        <v>539</v>
      </c>
      <c r="C30" s="230">
        <v>3021</v>
      </c>
      <c r="D30" s="500"/>
      <c r="E30" s="467"/>
      <c r="F30" s="468"/>
      <c r="G30" s="474"/>
      <c r="H30" s="476" t="str">
        <f t="shared" si="0"/>
        <v xml:space="preserve">  </v>
      </c>
    </row>
    <row r="31" spans="1:8" s="57" customFormat="1" ht="20.100000000000001" customHeight="1">
      <c r="A31" s="224"/>
      <c r="B31" s="229" t="s">
        <v>69</v>
      </c>
      <c r="C31" s="230">
        <v>3022</v>
      </c>
      <c r="D31" s="500"/>
      <c r="E31" s="467"/>
      <c r="F31" s="468"/>
      <c r="G31" s="474"/>
      <c r="H31" s="476" t="str">
        <f t="shared" si="0"/>
        <v xml:space="preserve">  </v>
      </c>
    </row>
    <row r="32" spans="1:8" s="57" customFormat="1" ht="20.100000000000001" customHeight="1">
      <c r="A32" s="224"/>
      <c r="B32" s="227" t="s">
        <v>193</v>
      </c>
      <c r="C32" s="228">
        <v>3023</v>
      </c>
      <c r="D32" s="497">
        <v>32813</v>
      </c>
      <c r="E32" s="504">
        <v>10000</v>
      </c>
      <c r="F32" s="505">
        <v>2000</v>
      </c>
      <c r="G32" s="473">
        <v>28</v>
      </c>
      <c r="H32" s="475">
        <f t="shared" si="0"/>
        <v>1.4E-2</v>
      </c>
    </row>
    <row r="33" spans="1:8" s="57" customFormat="1" ht="20.100000000000001" customHeight="1">
      <c r="A33" s="224"/>
      <c r="B33" s="229" t="s">
        <v>540</v>
      </c>
      <c r="C33" s="230">
        <v>3024</v>
      </c>
      <c r="D33" s="500"/>
      <c r="E33" s="467"/>
      <c r="F33" s="468"/>
      <c r="G33" s="474"/>
      <c r="H33" s="476" t="str">
        <f t="shared" si="0"/>
        <v xml:space="preserve">  </v>
      </c>
    </row>
    <row r="34" spans="1:8" s="57" customFormat="1" ht="34.5" customHeight="1">
      <c r="A34" s="224"/>
      <c r="B34" s="229" t="s">
        <v>541</v>
      </c>
      <c r="C34" s="230">
        <v>3025</v>
      </c>
      <c r="D34" s="500">
        <v>32813</v>
      </c>
      <c r="E34" s="467">
        <v>10000</v>
      </c>
      <c r="F34" s="468">
        <v>2000</v>
      </c>
      <c r="G34" s="474">
        <v>28</v>
      </c>
      <c r="H34" s="476">
        <f t="shared" si="0"/>
        <v>1.4E-2</v>
      </c>
    </row>
    <row r="35" spans="1:8" s="57" customFormat="1" ht="20.100000000000001" customHeight="1">
      <c r="A35" s="224"/>
      <c r="B35" s="229" t="s">
        <v>542</v>
      </c>
      <c r="C35" s="230">
        <v>3026</v>
      </c>
      <c r="D35" s="500"/>
      <c r="E35" s="485"/>
      <c r="F35" s="501"/>
      <c r="G35" s="474"/>
      <c r="H35" s="476" t="str">
        <f t="shared" si="0"/>
        <v xml:space="preserve">  </v>
      </c>
    </row>
    <row r="36" spans="1:8" s="57" customFormat="1" ht="20.100000000000001" customHeight="1">
      <c r="A36" s="224"/>
      <c r="B36" s="229" t="s">
        <v>543</v>
      </c>
      <c r="C36" s="230">
        <v>3027</v>
      </c>
      <c r="D36" s="500"/>
      <c r="E36" s="467"/>
      <c r="F36" s="468"/>
      <c r="G36" s="474"/>
      <c r="H36" s="476" t="str">
        <f t="shared" si="0"/>
        <v xml:space="preserve">  </v>
      </c>
    </row>
    <row r="37" spans="1:8" s="57" customFormat="1" ht="20.100000000000001" customHeight="1">
      <c r="A37" s="224"/>
      <c r="B37" s="229" t="s">
        <v>544</v>
      </c>
      <c r="C37" s="230">
        <v>3028</v>
      </c>
      <c r="D37" s="500">
        <v>32813</v>
      </c>
      <c r="E37" s="467"/>
      <c r="F37" s="468"/>
      <c r="G37" s="474">
        <v>28</v>
      </c>
      <c r="H37" s="476" t="str">
        <f t="shared" si="0"/>
        <v xml:space="preserve">  </v>
      </c>
    </row>
    <row r="38" spans="1:8" s="57" customFormat="1" ht="22.5" customHeight="1">
      <c r="A38" s="224"/>
      <c r="B38" s="231" t="s">
        <v>545</v>
      </c>
      <c r="C38" s="230"/>
      <c r="D38" s="500"/>
      <c r="E38" s="467"/>
      <c r="F38" s="468"/>
      <c r="G38" s="474"/>
      <c r="H38" s="476" t="str">
        <f t="shared" si="0"/>
        <v xml:space="preserve">  </v>
      </c>
    </row>
    <row r="39" spans="1:8" s="57" customFormat="1" ht="20.100000000000001" customHeight="1">
      <c r="A39" s="224"/>
      <c r="B39" s="227" t="s">
        <v>546</v>
      </c>
      <c r="C39" s="228">
        <v>3029</v>
      </c>
      <c r="D39" s="497">
        <v>17499</v>
      </c>
      <c r="E39" s="498"/>
      <c r="F39" s="499"/>
      <c r="G39" s="473"/>
      <c r="H39" s="475" t="str">
        <f t="shared" si="0"/>
        <v xml:space="preserve">  </v>
      </c>
    </row>
    <row r="40" spans="1:8" s="57" customFormat="1" ht="20.100000000000001" customHeight="1">
      <c r="A40" s="224"/>
      <c r="B40" s="229" t="s">
        <v>70</v>
      </c>
      <c r="C40" s="230">
        <v>3030</v>
      </c>
      <c r="D40" s="500"/>
      <c r="E40" s="467"/>
      <c r="F40" s="468"/>
      <c r="G40" s="474"/>
      <c r="H40" s="476" t="str">
        <f t="shared" si="0"/>
        <v xml:space="preserve">  </v>
      </c>
    </row>
    <row r="41" spans="1:8" s="57" customFormat="1" ht="20.100000000000001" customHeight="1">
      <c r="A41" s="224"/>
      <c r="B41" s="229" t="s">
        <v>547</v>
      </c>
      <c r="C41" s="230">
        <v>3031</v>
      </c>
      <c r="D41" s="500"/>
      <c r="E41" s="467"/>
      <c r="F41" s="468"/>
      <c r="G41" s="474"/>
      <c r="H41" s="476" t="str">
        <f t="shared" si="0"/>
        <v xml:space="preserve">  </v>
      </c>
    </row>
    <row r="42" spans="1:8" s="57" customFormat="1" ht="20.100000000000001" customHeight="1">
      <c r="A42" s="224"/>
      <c r="B42" s="229" t="s">
        <v>548</v>
      </c>
      <c r="C42" s="230">
        <v>3032</v>
      </c>
      <c r="D42" s="500"/>
      <c r="E42" s="467"/>
      <c r="F42" s="468"/>
      <c r="G42" s="474"/>
      <c r="H42" s="476" t="str">
        <f t="shared" si="0"/>
        <v xml:space="preserve">  </v>
      </c>
    </row>
    <row r="43" spans="1:8" s="57" customFormat="1" ht="20.100000000000001" customHeight="1">
      <c r="A43" s="224"/>
      <c r="B43" s="229" t="s">
        <v>549</v>
      </c>
      <c r="C43" s="230">
        <v>3033</v>
      </c>
      <c r="D43" s="500"/>
      <c r="E43" s="467"/>
      <c r="F43" s="468"/>
      <c r="G43" s="474"/>
      <c r="H43" s="476" t="str">
        <f t="shared" si="0"/>
        <v xml:space="preserve">  </v>
      </c>
    </row>
    <row r="44" spans="1:8" s="57" customFormat="1" ht="20.100000000000001" customHeight="1">
      <c r="A44" s="224"/>
      <c r="B44" s="229" t="s">
        <v>550</v>
      </c>
      <c r="C44" s="230">
        <v>3034</v>
      </c>
      <c r="D44" s="500"/>
      <c r="E44" s="467"/>
      <c r="F44" s="468"/>
      <c r="G44" s="474"/>
      <c r="H44" s="476" t="str">
        <f t="shared" si="0"/>
        <v xml:space="preserve">  </v>
      </c>
    </row>
    <row r="45" spans="1:8" s="57" customFormat="1" ht="20.100000000000001" customHeight="1">
      <c r="A45" s="224"/>
      <c r="B45" s="229" t="s">
        <v>551</v>
      </c>
      <c r="C45" s="230">
        <v>3035</v>
      </c>
      <c r="D45" s="500"/>
      <c r="E45" s="467"/>
      <c r="F45" s="468"/>
      <c r="G45" s="474"/>
      <c r="H45" s="476" t="str">
        <f t="shared" si="0"/>
        <v xml:space="preserve">  </v>
      </c>
    </row>
    <row r="46" spans="1:8" s="57" customFormat="1" ht="20.100000000000001" customHeight="1">
      <c r="A46" s="224"/>
      <c r="B46" s="229" t="s">
        <v>552</v>
      </c>
      <c r="C46" s="230">
        <v>3036</v>
      </c>
      <c r="D46" s="500">
        <v>17499</v>
      </c>
      <c r="E46" s="467"/>
      <c r="F46" s="468"/>
      <c r="G46" s="474"/>
      <c r="H46" s="476" t="str">
        <f t="shared" si="0"/>
        <v xml:space="preserve">  </v>
      </c>
    </row>
    <row r="47" spans="1:8" s="57" customFormat="1" ht="20.100000000000001" customHeight="1">
      <c r="A47" s="224"/>
      <c r="B47" s="227" t="s">
        <v>553</v>
      </c>
      <c r="C47" s="228">
        <v>3037</v>
      </c>
      <c r="D47" s="497">
        <v>29866</v>
      </c>
      <c r="E47" s="498">
        <v>29000</v>
      </c>
      <c r="F47" s="499">
        <v>5800</v>
      </c>
      <c r="G47" s="473">
        <v>7200</v>
      </c>
      <c r="H47" s="475">
        <f t="shared" si="0"/>
        <v>1.2413793103448276</v>
      </c>
    </row>
    <row r="48" spans="1:8" s="57" customFormat="1" ht="20.100000000000001" customHeight="1">
      <c r="A48" s="224"/>
      <c r="B48" s="229" t="s">
        <v>554</v>
      </c>
      <c r="C48" s="230">
        <v>3038</v>
      </c>
      <c r="D48" s="500"/>
      <c r="E48" s="467"/>
      <c r="F48" s="468"/>
      <c r="G48" s="474"/>
      <c r="H48" s="476" t="str">
        <f t="shared" si="0"/>
        <v xml:space="preserve">  </v>
      </c>
    </row>
    <row r="49" spans="1:8" s="57" customFormat="1" ht="20.100000000000001" customHeight="1">
      <c r="A49" s="224"/>
      <c r="B49" s="229" t="s">
        <v>547</v>
      </c>
      <c r="C49" s="230">
        <v>3039</v>
      </c>
      <c r="D49" s="500"/>
      <c r="E49" s="467"/>
      <c r="F49" s="468"/>
      <c r="G49" s="474"/>
      <c r="H49" s="476" t="str">
        <f t="shared" si="0"/>
        <v xml:space="preserve">  </v>
      </c>
    </row>
    <row r="50" spans="1:8" s="57" customFormat="1" ht="20.100000000000001" customHeight="1">
      <c r="A50" s="224"/>
      <c r="B50" s="229" t="s">
        <v>548</v>
      </c>
      <c r="C50" s="230">
        <v>3040</v>
      </c>
      <c r="D50" s="500"/>
      <c r="E50" s="467"/>
      <c r="F50" s="468"/>
      <c r="G50" s="474"/>
      <c r="H50" s="476" t="str">
        <f t="shared" si="0"/>
        <v xml:space="preserve">  </v>
      </c>
    </row>
    <row r="51" spans="1:8" s="57" customFormat="1" ht="20.100000000000001" customHeight="1">
      <c r="A51" s="224"/>
      <c r="B51" s="229" t="s">
        <v>549</v>
      </c>
      <c r="C51" s="230">
        <v>3041</v>
      </c>
      <c r="D51" s="500">
        <v>26135</v>
      </c>
      <c r="E51" s="502">
        <v>26000</v>
      </c>
      <c r="F51" s="503">
        <v>5200</v>
      </c>
      <c r="G51" s="474">
        <v>6537</v>
      </c>
      <c r="H51" s="476">
        <f t="shared" si="0"/>
        <v>1.2571153846153846</v>
      </c>
    </row>
    <row r="52" spans="1:8" s="57" customFormat="1" ht="20.100000000000001" customHeight="1">
      <c r="A52" s="224"/>
      <c r="B52" s="229" t="s">
        <v>550</v>
      </c>
      <c r="C52" s="230">
        <v>3042</v>
      </c>
      <c r="D52" s="500"/>
      <c r="E52" s="467"/>
      <c r="F52" s="468"/>
      <c r="G52" s="474"/>
      <c r="H52" s="476" t="str">
        <f t="shared" si="0"/>
        <v xml:space="preserve">  </v>
      </c>
    </row>
    <row r="53" spans="1:8" s="57" customFormat="1" ht="20.100000000000001" customHeight="1">
      <c r="A53" s="224"/>
      <c r="B53" s="229" t="s">
        <v>555</v>
      </c>
      <c r="C53" s="230">
        <v>3043</v>
      </c>
      <c r="D53" s="500">
        <v>2346</v>
      </c>
      <c r="E53" s="467">
        <v>1600</v>
      </c>
      <c r="F53" s="468">
        <v>320</v>
      </c>
      <c r="G53" s="474">
        <v>315</v>
      </c>
      <c r="H53" s="476">
        <f t="shared" si="0"/>
        <v>0.984375</v>
      </c>
    </row>
    <row r="54" spans="1:8" s="57" customFormat="1" ht="20.100000000000001" customHeight="1">
      <c r="A54" s="224"/>
      <c r="B54" s="229" t="s">
        <v>556</v>
      </c>
      <c r="C54" s="230">
        <v>3044</v>
      </c>
      <c r="D54" s="500">
        <v>1385</v>
      </c>
      <c r="E54" s="467">
        <v>1400</v>
      </c>
      <c r="F54" s="468">
        <v>280</v>
      </c>
      <c r="G54" s="474">
        <v>348</v>
      </c>
      <c r="H54" s="476">
        <f t="shared" si="0"/>
        <v>1.2428571428571429</v>
      </c>
    </row>
    <row r="55" spans="1:8" s="57" customFormat="1" ht="20.100000000000001" customHeight="1">
      <c r="A55" s="224"/>
      <c r="B55" s="229" t="s">
        <v>557</v>
      </c>
      <c r="C55" s="230">
        <v>3045</v>
      </c>
      <c r="D55" s="500"/>
      <c r="E55" s="467"/>
      <c r="F55" s="468"/>
      <c r="G55" s="474"/>
      <c r="H55" s="476" t="str">
        <f t="shared" si="0"/>
        <v xml:space="preserve">  </v>
      </c>
    </row>
    <row r="56" spans="1:8" s="57" customFormat="1" ht="20.100000000000001" customHeight="1">
      <c r="A56" s="224"/>
      <c r="B56" s="229" t="s">
        <v>558</v>
      </c>
      <c r="C56" s="230">
        <v>3046</v>
      </c>
      <c r="D56" s="500"/>
      <c r="E56" s="467"/>
      <c r="F56" s="468"/>
      <c r="G56" s="474"/>
      <c r="H56" s="476" t="str">
        <f t="shared" si="0"/>
        <v xml:space="preserve">  </v>
      </c>
    </row>
    <row r="57" spans="1:8" s="57" customFormat="1" ht="20.100000000000001" customHeight="1">
      <c r="A57" s="224"/>
      <c r="B57" s="229" t="s">
        <v>559</v>
      </c>
      <c r="C57" s="230">
        <v>3047</v>
      </c>
      <c r="D57" s="500">
        <v>12367</v>
      </c>
      <c r="E57" s="459">
        <v>29000</v>
      </c>
      <c r="F57" s="464">
        <v>5800</v>
      </c>
      <c r="G57" s="474">
        <v>7200</v>
      </c>
      <c r="H57" s="476">
        <f t="shared" si="0"/>
        <v>1.2413793103448276</v>
      </c>
    </row>
    <row r="58" spans="1:8" s="57" customFormat="1" ht="20.100000000000001" customHeight="1">
      <c r="A58" s="224"/>
      <c r="B58" s="231" t="s">
        <v>566</v>
      </c>
      <c r="C58" s="230">
        <v>3048</v>
      </c>
      <c r="D58" s="500">
        <v>641556</v>
      </c>
      <c r="E58" s="459">
        <v>595000</v>
      </c>
      <c r="F58" s="464">
        <v>117350</v>
      </c>
      <c r="G58" s="474">
        <v>167710</v>
      </c>
      <c r="H58" s="476">
        <f t="shared" si="0"/>
        <v>1.4291435875585854</v>
      </c>
    </row>
    <row r="59" spans="1:8" s="57" customFormat="1" ht="20.100000000000001" customHeight="1">
      <c r="A59" s="224"/>
      <c r="B59" s="231" t="s">
        <v>567</v>
      </c>
      <c r="C59" s="230">
        <v>3049</v>
      </c>
      <c r="D59" s="500">
        <v>642584</v>
      </c>
      <c r="E59" s="459">
        <v>595000</v>
      </c>
      <c r="F59" s="464">
        <v>117350</v>
      </c>
      <c r="G59" s="474">
        <v>165686</v>
      </c>
      <c r="H59" s="476">
        <f t="shared" si="0"/>
        <v>1.4118960374946741</v>
      </c>
    </row>
    <row r="60" spans="1:8" s="57" customFormat="1" ht="20.100000000000001" customHeight="1">
      <c r="A60" s="224"/>
      <c r="B60" s="227" t="s">
        <v>568</v>
      </c>
      <c r="C60" s="228">
        <v>3050</v>
      </c>
      <c r="D60" s="497"/>
      <c r="E60" s="506"/>
      <c r="F60" s="465"/>
      <c r="G60" s="473">
        <v>2024</v>
      </c>
      <c r="H60" s="475" t="str">
        <f t="shared" si="0"/>
        <v xml:space="preserve">  </v>
      </c>
    </row>
    <row r="61" spans="1:8" s="57" customFormat="1" ht="20.100000000000001" customHeight="1">
      <c r="A61" s="224"/>
      <c r="B61" s="227" t="s">
        <v>569</v>
      </c>
      <c r="C61" s="228">
        <v>3051</v>
      </c>
      <c r="D61" s="497">
        <v>1028</v>
      </c>
      <c r="E61" s="506"/>
      <c r="F61" s="465"/>
      <c r="G61" s="473"/>
      <c r="H61" s="475" t="str">
        <f t="shared" si="0"/>
        <v xml:space="preserve">  </v>
      </c>
    </row>
    <row r="62" spans="1:8" s="57" customFormat="1" ht="20.100000000000001" customHeight="1">
      <c r="A62" s="224"/>
      <c r="B62" s="227" t="s">
        <v>560</v>
      </c>
      <c r="C62" s="228">
        <v>3052</v>
      </c>
      <c r="D62" s="497">
        <v>4386</v>
      </c>
      <c r="E62" s="506">
        <v>2000</v>
      </c>
      <c r="F62" s="465">
        <v>2000</v>
      </c>
      <c r="G62" s="473">
        <v>3358</v>
      </c>
      <c r="H62" s="475">
        <f t="shared" si="0"/>
        <v>1.679</v>
      </c>
    </row>
    <row r="63" spans="1:8" s="57" customFormat="1" ht="24" customHeight="1">
      <c r="A63" s="224"/>
      <c r="B63" s="231" t="s">
        <v>561</v>
      </c>
      <c r="C63" s="230">
        <v>3053</v>
      </c>
      <c r="D63" s="500"/>
      <c r="E63" s="459"/>
      <c r="F63" s="464"/>
      <c r="G63" s="474"/>
      <c r="H63" s="476" t="str">
        <f t="shared" si="0"/>
        <v xml:space="preserve">  </v>
      </c>
    </row>
    <row r="64" spans="1:8" s="57" customFormat="1" ht="24" customHeight="1">
      <c r="A64" s="224"/>
      <c r="B64" s="231" t="s">
        <v>562</v>
      </c>
      <c r="C64" s="230">
        <v>3054</v>
      </c>
      <c r="D64" s="500"/>
      <c r="E64" s="459"/>
      <c r="F64" s="464"/>
      <c r="G64" s="474"/>
      <c r="H64" s="476" t="str">
        <f t="shared" si="0"/>
        <v xml:space="preserve">  </v>
      </c>
    </row>
    <row r="65" spans="2:9" s="57" customFormat="1" ht="20.100000000000001" customHeight="1">
      <c r="B65" s="232" t="s">
        <v>563</v>
      </c>
      <c r="C65" s="609">
        <v>3055</v>
      </c>
      <c r="D65" s="611">
        <v>3358</v>
      </c>
      <c r="E65" s="613">
        <v>2000</v>
      </c>
      <c r="F65" s="582">
        <v>2000</v>
      </c>
      <c r="G65" s="626">
        <v>5382</v>
      </c>
      <c r="H65" s="624">
        <f>IFERROR(G65/F65,"  ")</f>
        <v>2.6909999999999998</v>
      </c>
    </row>
    <row r="66" spans="2:9" s="57" customFormat="1" ht="13.5" customHeight="1" thickBot="1">
      <c r="B66" s="233" t="s">
        <v>564</v>
      </c>
      <c r="C66" s="610"/>
      <c r="D66" s="612"/>
      <c r="E66" s="614"/>
      <c r="F66" s="615"/>
      <c r="G66" s="627"/>
      <c r="H66" s="625" t="str">
        <f t="shared" si="0"/>
        <v xml:space="preserve">  </v>
      </c>
    </row>
    <row r="67" spans="2:9">
      <c r="B67" s="234"/>
      <c r="H67" s="236" t="str">
        <f t="shared" ref="H67:H69" si="1">IFERROR(G67/F67,"  ")</f>
        <v/>
      </c>
    </row>
    <row r="68" spans="2:9">
      <c r="B68" s="190" t="s">
        <v>739</v>
      </c>
      <c r="H68" s="236" t="str">
        <f t="shared" si="1"/>
        <v/>
      </c>
      <c r="I68" s="16"/>
    </row>
    <row r="69" spans="2:9">
      <c r="H69" s="236" t="str">
        <f t="shared" si="1"/>
        <v/>
      </c>
    </row>
    <row r="70" spans="2:9">
      <c r="C70" s="535"/>
      <c r="H70" s="236"/>
    </row>
    <row r="71" spans="2:9">
      <c r="C71" s="535"/>
      <c r="H71" s="236"/>
    </row>
    <row r="72" spans="2:9">
      <c r="C72" s="535"/>
      <c r="H72" s="236"/>
    </row>
    <row r="73" spans="2:9">
      <c r="C73" s="535"/>
      <c r="H73" s="236"/>
    </row>
    <row r="74" spans="2:9">
      <c r="C74" s="535"/>
      <c r="H74" s="236"/>
    </row>
    <row r="75" spans="2:9">
      <c r="C75" s="535"/>
      <c r="H75" s="236"/>
    </row>
    <row r="76" spans="2:9">
      <c r="H76" s="236"/>
    </row>
    <row r="77" spans="2:9">
      <c r="H77" s="236"/>
    </row>
    <row r="78" spans="2:9">
      <c r="H78" s="618"/>
    </row>
    <row r="79" spans="2:9">
      <c r="H79" s="618"/>
    </row>
    <row r="80" spans="2:9">
      <c r="H80" s="236" t="str">
        <f t="shared" ref="H80:H137" si="2">IFERROR(G80/F80,"  ")</f>
        <v/>
      </c>
    </row>
    <row r="81" spans="8:8">
      <c r="H81" s="236" t="str">
        <f t="shared" si="2"/>
        <v/>
      </c>
    </row>
    <row r="82" spans="8:8">
      <c r="H82" s="236" t="str">
        <f t="shared" si="2"/>
        <v/>
      </c>
    </row>
    <row r="83" spans="8:8">
      <c r="H83" s="236" t="str">
        <f t="shared" si="2"/>
        <v/>
      </c>
    </row>
    <row r="84" spans="8:8">
      <c r="H84" s="236" t="str">
        <f t="shared" si="2"/>
        <v/>
      </c>
    </row>
    <row r="85" spans="8:8">
      <c r="H85" s="236" t="str">
        <f t="shared" si="2"/>
        <v/>
      </c>
    </row>
    <row r="86" spans="8:8">
      <c r="H86" s="236" t="str">
        <f t="shared" si="2"/>
        <v/>
      </c>
    </row>
    <row r="87" spans="8:8">
      <c r="H87" s="236" t="str">
        <f t="shared" si="2"/>
        <v/>
      </c>
    </row>
    <row r="88" spans="8:8">
      <c r="H88" s="236" t="str">
        <f t="shared" si="2"/>
        <v/>
      </c>
    </row>
    <row r="89" spans="8:8">
      <c r="H89" s="236" t="str">
        <f t="shared" si="2"/>
        <v/>
      </c>
    </row>
    <row r="90" spans="8:8">
      <c r="H90" s="236" t="str">
        <f t="shared" si="2"/>
        <v/>
      </c>
    </row>
    <row r="91" spans="8:8">
      <c r="H91" s="236" t="str">
        <f t="shared" si="2"/>
        <v/>
      </c>
    </row>
    <row r="92" spans="8:8">
      <c r="H92" s="236" t="str">
        <f t="shared" si="2"/>
        <v/>
      </c>
    </row>
    <row r="93" spans="8:8">
      <c r="H93" s="618" t="str">
        <f t="shared" si="2"/>
        <v/>
      </c>
    </row>
    <row r="94" spans="8:8">
      <c r="H94" s="618" t="str">
        <f t="shared" si="2"/>
        <v/>
      </c>
    </row>
    <row r="95" spans="8:8">
      <c r="H95" s="618" t="str">
        <f t="shared" si="2"/>
        <v/>
      </c>
    </row>
    <row r="96" spans="8:8">
      <c r="H96" s="618" t="str">
        <f t="shared" si="2"/>
        <v/>
      </c>
    </row>
    <row r="97" spans="8:8">
      <c r="H97" s="236" t="str">
        <f t="shared" si="2"/>
        <v/>
      </c>
    </row>
    <row r="98" spans="8:8">
      <c r="H98" s="236" t="str">
        <f t="shared" si="2"/>
        <v/>
      </c>
    </row>
    <row r="99" spans="8:8">
      <c r="H99" s="236" t="str">
        <f t="shared" si="2"/>
        <v/>
      </c>
    </row>
    <row r="100" spans="8:8">
      <c r="H100" s="618" t="str">
        <f t="shared" si="2"/>
        <v/>
      </c>
    </row>
    <row r="101" spans="8:8">
      <c r="H101" s="618" t="str">
        <f t="shared" si="2"/>
        <v/>
      </c>
    </row>
    <row r="102" spans="8:8">
      <c r="H102" s="236" t="str">
        <f t="shared" si="2"/>
        <v/>
      </c>
    </row>
    <row r="103" spans="8:8">
      <c r="H103" s="236" t="str">
        <f t="shared" si="2"/>
        <v/>
      </c>
    </row>
    <row r="104" spans="8:8">
      <c r="H104" s="236" t="str">
        <f t="shared" si="2"/>
        <v/>
      </c>
    </row>
    <row r="105" spans="8:8">
      <c r="H105" s="236" t="str">
        <f t="shared" si="2"/>
        <v/>
      </c>
    </row>
    <row r="106" spans="8:8">
      <c r="H106" s="236" t="str">
        <f t="shared" si="2"/>
        <v/>
      </c>
    </row>
    <row r="107" spans="8:8">
      <c r="H107" s="236" t="str">
        <f t="shared" si="2"/>
        <v/>
      </c>
    </row>
    <row r="108" spans="8:8">
      <c r="H108" s="236" t="str">
        <f t="shared" si="2"/>
        <v/>
      </c>
    </row>
    <row r="109" spans="8:8">
      <c r="H109" s="236" t="str">
        <f t="shared" si="2"/>
        <v/>
      </c>
    </row>
    <row r="110" spans="8:8">
      <c r="H110" s="236" t="str">
        <f t="shared" si="2"/>
        <v/>
      </c>
    </row>
    <row r="111" spans="8:8">
      <c r="H111" s="236" t="str">
        <f t="shared" si="2"/>
        <v/>
      </c>
    </row>
    <row r="112" spans="8:8">
      <c r="H112" s="618" t="str">
        <f t="shared" si="2"/>
        <v/>
      </c>
    </row>
    <row r="113" spans="8:8">
      <c r="H113" s="618" t="str">
        <f t="shared" si="2"/>
        <v/>
      </c>
    </row>
    <row r="114" spans="8:8">
      <c r="H114" s="236" t="str">
        <f t="shared" si="2"/>
        <v/>
      </c>
    </row>
    <row r="115" spans="8:8">
      <c r="H115" s="618" t="str">
        <f t="shared" si="2"/>
        <v/>
      </c>
    </row>
    <row r="116" spans="8:8">
      <c r="H116" s="618" t="str">
        <f t="shared" si="2"/>
        <v/>
      </c>
    </row>
    <row r="117" spans="8:8">
      <c r="H117" s="236" t="str">
        <f t="shared" si="2"/>
        <v/>
      </c>
    </row>
    <row r="118" spans="8:8">
      <c r="H118" s="236" t="str">
        <f t="shared" si="2"/>
        <v/>
      </c>
    </row>
    <row r="119" spans="8:8">
      <c r="H119" s="236" t="str">
        <f t="shared" si="2"/>
        <v/>
      </c>
    </row>
    <row r="120" spans="8:8">
      <c r="H120" s="236" t="str">
        <f t="shared" si="2"/>
        <v/>
      </c>
    </row>
    <row r="121" spans="8:8">
      <c r="H121" s="236" t="str">
        <f t="shared" si="2"/>
        <v/>
      </c>
    </row>
    <row r="122" spans="8:8">
      <c r="H122" s="236" t="str">
        <f t="shared" si="2"/>
        <v/>
      </c>
    </row>
    <row r="123" spans="8:8">
      <c r="H123" s="236" t="str">
        <f t="shared" si="2"/>
        <v/>
      </c>
    </row>
    <row r="124" spans="8:8">
      <c r="H124" s="236" t="str">
        <f t="shared" si="2"/>
        <v/>
      </c>
    </row>
    <row r="125" spans="8:8">
      <c r="H125" s="618" t="str">
        <f t="shared" si="2"/>
        <v/>
      </c>
    </row>
    <row r="126" spans="8:8">
      <c r="H126" s="618" t="str">
        <f t="shared" si="2"/>
        <v/>
      </c>
    </row>
    <row r="127" spans="8:8">
      <c r="H127" s="236" t="str">
        <f t="shared" si="2"/>
        <v/>
      </c>
    </row>
    <row r="128" spans="8:8">
      <c r="H128" s="236" t="str">
        <f t="shared" si="2"/>
        <v/>
      </c>
    </row>
    <row r="129" spans="8:8">
      <c r="H129" s="236" t="str">
        <f t="shared" si="2"/>
        <v/>
      </c>
    </row>
    <row r="130" spans="8:8">
      <c r="H130" s="236" t="str">
        <f t="shared" si="2"/>
        <v/>
      </c>
    </row>
    <row r="131" spans="8:8">
      <c r="H131" s="236" t="str">
        <f t="shared" si="2"/>
        <v/>
      </c>
    </row>
    <row r="132" spans="8:8">
      <c r="H132" s="236" t="str">
        <f t="shared" si="2"/>
        <v/>
      </c>
    </row>
    <row r="133" spans="8:8">
      <c r="H133" s="619" t="str">
        <f t="shared" si="2"/>
        <v/>
      </c>
    </row>
    <row r="134" spans="8:8">
      <c r="H134" s="619" t="str">
        <f t="shared" si="2"/>
        <v/>
      </c>
    </row>
    <row r="135" spans="8:8">
      <c r="H135" s="236" t="str">
        <f t="shared" si="2"/>
        <v/>
      </c>
    </row>
    <row r="136" spans="8:8">
      <c r="H136" s="236" t="str">
        <f t="shared" si="2"/>
        <v/>
      </c>
    </row>
    <row r="137" spans="8:8">
      <c r="H137" s="236" t="str">
        <f t="shared" si="2"/>
        <v/>
      </c>
    </row>
    <row r="138" spans="8:8">
      <c r="H138" s="236" t="str">
        <f t="shared" ref="H138:H144" si="3">IFERROR(G138/F138,"  ")</f>
        <v/>
      </c>
    </row>
    <row r="139" spans="8:8">
      <c r="H139" s="236" t="str">
        <f t="shared" si="3"/>
        <v/>
      </c>
    </row>
    <row r="140" spans="8:8">
      <c r="H140" s="618" t="str">
        <f t="shared" si="3"/>
        <v/>
      </c>
    </row>
    <row r="141" spans="8:8">
      <c r="H141" s="618" t="str">
        <f t="shared" si="3"/>
        <v/>
      </c>
    </row>
    <row r="142" spans="8:8">
      <c r="H142" s="618" t="str">
        <f t="shared" si="3"/>
        <v/>
      </c>
    </row>
    <row r="143" spans="8:8">
      <c r="H143" s="618" t="str">
        <f t="shared" si="3"/>
        <v/>
      </c>
    </row>
    <row r="144" spans="8:8">
      <c r="H144" s="236" t="str">
        <f t="shared" si="3"/>
        <v/>
      </c>
    </row>
    <row r="145" spans="8:8">
      <c r="H145" s="192"/>
    </row>
    <row r="146" spans="8:8">
      <c r="H146" s="192"/>
    </row>
    <row r="147" spans="8:8">
      <c r="H147" s="192"/>
    </row>
    <row r="148" spans="8:8">
      <c r="H148" s="192"/>
    </row>
    <row r="149" spans="8:8">
      <c r="H149" s="192"/>
    </row>
    <row r="150" spans="8:8">
      <c r="H150" s="192"/>
    </row>
    <row r="151" spans="8:8">
      <c r="H151" s="192"/>
    </row>
    <row r="152" spans="8:8">
      <c r="H152" s="192"/>
    </row>
    <row r="153" spans="8:8">
      <c r="H153" s="192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X97"/>
  <sheetViews>
    <sheetView showGridLines="0" topLeftCell="A4" zoomScale="75" zoomScaleNormal="75" workbookViewId="0">
      <selection activeCell="G9" sqref="G9"/>
    </sheetView>
  </sheetViews>
  <sheetFormatPr defaultRowHeight="15.7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>
      <c r="H1" s="177" t="s">
        <v>210</v>
      </c>
    </row>
    <row r="2" spans="2:24" ht="20.25">
      <c r="B2" s="630" t="s">
        <v>37</v>
      </c>
      <c r="C2" s="630"/>
      <c r="D2" s="630"/>
      <c r="E2" s="630"/>
      <c r="F2" s="630"/>
      <c r="G2" s="630"/>
      <c r="H2" s="630"/>
      <c r="I2" s="1"/>
    </row>
    <row r="3" spans="2:24" ht="19.5" thickBot="1">
      <c r="C3" s="1"/>
      <c r="D3" s="30"/>
      <c r="E3" s="1"/>
      <c r="F3" s="1"/>
      <c r="G3" s="1"/>
      <c r="H3" s="71" t="s">
        <v>3</v>
      </c>
      <c r="I3" s="1"/>
    </row>
    <row r="4" spans="2:24" ht="36.75" customHeight="1">
      <c r="B4" s="631" t="s">
        <v>4</v>
      </c>
      <c r="C4" s="633" t="s">
        <v>6</v>
      </c>
      <c r="D4" s="635" t="s">
        <v>726</v>
      </c>
      <c r="E4" s="637" t="s">
        <v>727</v>
      </c>
      <c r="F4" s="639" t="s">
        <v>722</v>
      </c>
      <c r="G4" s="640"/>
      <c r="H4" s="641" t="s">
        <v>728</v>
      </c>
      <c r="I4" s="643"/>
      <c r="J4" s="644"/>
      <c r="K4" s="643"/>
      <c r="L4" s="644"/>
      <c r="M4" s="643"/>
      <c r="N4" s="644"/>
      <c r="O4" s="643"/>
      <c r="P4" s="644"/>
      <c r="Q4" s="643"/>
      <c r="R4" s="644"/>
      <c r="S4" s="644"/>
      <c r="T4" s="644"/>
      <c r="U4" s="3"/>
      <c r="V4" s="3"/>
      <c r="W4" s="3"/>
      <c r="X4" s="3"/>
    </row>
    <row r="5" spans="2:24" ht="30.75" customHeight="1" thickBot="1">
      <c r="B5" s="632"/>
      <c r="C5" s="634"/>
      <c r="D5" s="636"/>
      <c r="E5" s="638"/>
      <c r="F5" s="305" t="s">
        <v>0</v>
      </c>
      <c r="G5" s="243" t="s">
        <v>46</v>
      </c>
      <c r="H5" s="642"/>
      <c r="I5" s="643"/>
      <c r="J5" s="643"/>
      <c r="K5" s="643"/>
      <c r="L5" s="643"/>
      <c r="M5" s="643"/>
      <c r="N5" s="643"/>
      <c r="O5" s="643"/>
      <c r="P5" s="644"/>
      <c r="Q5" s="643"/>
      <c r="R5" s="644"/>
      <c r="S5" s="644"/>
      <c r="T5" s="644"/>
      <c r="U5" s="3"/>
      <c r="V5" s="3"/>
      <c r="W5" s="3"/>
      <c r="X5" s="3"/>
    </row>
    <row r="6" spans="2:24" s="35" customFormat="1" ht="35.25" customHeight="1">
      <c r="B6" s="153" t="s">
        <v>53</v>
      </c>
      <c r="C6" s="72" t="s">
        <v>81</v>
      </c>
      <c r="D6" s="388">
        <v>235930826</v>
      </c>
      <c r="E6" s="392">
        <f>E7*0.701+(E9*1930)</f>
        <v>253181360.74399999</v>
      </c>
      <c r="F6" s="392">
        <f>F7*0.701+(F9*1930)</f>
        <v>60790764.608999997</v>
      </c>
      <c r="G6" s="477">
        <v>61887453</v>
      </c>
      <c r="H6" s="478">
        <f t="shared" ref="H6:H37" si="0">IFERROR(G6/F6,"  ")</f>
        <v>1.0180403783050564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>
      <c r="B7" s="150" t="s">
        <v>54</v>
      </c>
      <c r="C7" s="40" t="s">
        <v>119</v>
      </c>
      <c r="D7" s="389">
        <v>327165588</v>
      </c>
      <c r="E7" s="393">
        <v>360309944</v>
      </c>
      <c r="F7" s="394">
        <v>85858309</v>
      </c>
      <c r="G7" s="479">
        <v>85858309</v>
      </c>
      <c r="H7" s="480">
        <f t="shared" si="0"/>
        <v>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>
      <c r="B8" s="150" t="s">
        <v>55</v>
      </c>
      <c r="C8" s="40" t="s">
        <v>120</v>
      </c>
      <c r="D8" s="389">
        <v>381911433</v>
      </c>
      <c r="E8" s="394">
        <f>E7*116.15%</f>
        <v>418499999.95599997</v>
      </c>
      <c r="F8" s="394">
        <f>F7*116.15%</f>
        <v>99724425.903499991</v>
      </c>
      <c r="G8" s="479">
        <f>G7*116.15%</f>
        <v>99724425.903499991</v>
      </c>
      <c r="H8" s="480">
        <f t="shared" si="0"/>
        <v>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>
      <c r="B9" s="150" t="s">
        <v>56</v>
      </c>
      <c r="C9" s="40" t="s">
        <v>570</v>
      </c>
      <c r="D9" s="389">
        <v>303</v>
      </c>
      <c r="E9" s="393">
        <v>313</v>
      </c>
      <c r="F9" s="394">
        <v>313</v>
      </c>
      <c r="G9" s="479">
        <v>317</v>
      </c>
      <c r="H9" s="480">
        <f t="shared" si="0"/>
        <v>1.0127795527156549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>
      <c r="B10" s="150" t="s">
        <v>124</v>
      </c>
      <c r="C10" s="151" t="s">
        <v>121</v>
      </c>
      <c r="D10" s="390">
        <v>293</v>
      </c>
      <c r="E10" s="395">
        <v>303</v>
      </c>
      <c r="F10" s="389">
        <v>303</v>
      </c>
      <c r="G10" s="479">
        <v>298</v>
      </c>
      <c r="H10" s="480">
        <f t="shared" si="0"/>
        <v>0.98349834983498352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>
      <c r="B11" s="150" t="s">
        <v>123</v>
      </c>
      <c r="C11" s="151" t="s">
        <v>122</v>
      </c>
      <c r="D11" s="390">
        <v>10</v>
      </c>
      <c r="E11" s="395">
        <v>10</v>
      </c>
      <c r="F11" s="390">
        <v>10</v>
      </c>
      <c r="G11" s="479">
        <v>19</v>
      </c>
      <c r="H11" s="480">
        <f t="shared" si="0"/>
        <v>1.9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>
      <c r="B12" s="150" t="s">
        <v>97</v>
      </c>
      <c r="C12" s="152" t="s">
        <v>7</v>
      </c>
      <c r="D12" s="389"/>
      <c r="E12" s="395"/>
      <c r="F12" s="394"/>
      <c r="G12" s="479"/>
      <c r="H12" s="480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>
      <c r="B13" s="150" t="s">
        <v>98</v>
      </c>
      <c r="C13" s="152" t="s">
        <v>71</v>
      </c>
      <c r="D13" s="389"/>
      <c r="E13" s="395"/>
      <c r="F13" s="394"/>
      <c r="G13" s="479"/>
      <c r="H13" s="480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>
      <c r="B14" s="150" t="s">
        <v>99</v>
      </c>
      <c r="C14" s="152" t="s">
        <v>8</v>
      </c>
      <c r="D14" s="389"/>
      <c r="E14" s="393"/>
      <c r="F14" s="394"/>
      <c r="G14" s="479"/>
      <c r="H14" s="480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>
      <c r="B15" s="150" t="s">
        <v>100</v>
      </c>
      <c r="C15" s="152" t="s">
        <v>72</v>
      </c>
      <c r="D15" s="389"/>
      <c r="E15" s="393"/>
      <c r="F15" s="394"/>
      <c r="G15" s="479"/>
      <c r="H15" s="480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>
      <c r="B16" s="150" t="s">
        <v>101</v>
      </c>
      <c r="C16" s="40" t="s">
        <v>9</v>
      </c>
      <c r="D16" s="389">
        <v>1621614</v>
      </c>
      <c r="E16" s="393">
        <v>500000</v>
      </c>
      <c r="F16" s="394">
        <v>125000</v>
      </c>
      <c r="G16" s="479">
        <v>146353.79999999999</v>
      </c>
      <c r="H16" s="480">
        <f t="shared" si="0"/>
        <v>1.1708303999999998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>
      <c r="B17" s="150" t="s">
        <v>102</v>
      </c>
      <c r="C17" s="40" t="s">
        <v>73</v>
      </c>
      <c r="D17" s="389">
        <v>4</v>
      </c>
      <c r="E17" s="394">
        <v>2</v>
      </c>
      <c r="F17" s="394">
        <v>2</v>
      </c>
      <c r="G17" s="479">
        <v>2</v>
      </c>
      <c r="H17" s="480">
        <f t="shared" si="0"/>
        <v>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>
      <c r="B18" s="150" t="s">
        <v>103</v>
      </c>
      <c r="C18" s="40" t="s">
        <v>10</v>
      </c>
      <c r="D18" s="389"/>
      <c r="E18" s="393"/>
      <c r="F18" s="394"/>
      <c r="G18" s="479"/>
      <c r="H18" s="480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>
      <c r="B19" s="150" t="s">
        <v>104</v>
      </c>
      <c r="C19" s="152" t="s">
        <v>74</v>
      </c>
      <c r="D19" s="389"/>
      <c r="E19" s="393"/>
      <c r="F19" s="394"/>
      <c r="G19" s="479"/>
      <c r="H19" s="480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>
      <c r="B20" s="150" t="s">
        <v>105</v>
      </c>
      <c r="C20" s="40" t="s">
        <v>83</v>
      </c>
      <c r="D20" s="389"/>
      <c r="E20" s="393"/>
      <c r="F20" s="394"/>
      <c r="G20" s="479"/>
      <c r="H20" s="480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>
      <c r="B21" s="150" t="s">
        <v>63</v>
      </c>
      <c r="C21" s="40" t="s">
        <v>82</v>
      </c>
      <c r="D21" s="389"/>
      <c r="E21" s="393"/>
      <c r="F21" s="394"/>
      <c r="G21" s="479"/>
      <c r="H21" s="480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>
      <c r="B22" s="150" t="s">
        <v>106</v>
      </c>
      <c r="C22" s="40" t="s">
        <v>75</v>
      </c>
      <c r="D22" s="389">
        <v>1207547</v>
      </c>
      <c r="E22" s="393">
        <v>1215190</v>
      </c>
      <c r="F22" s="394">
        <v>301889</v>
      </c>
      <c r="G22" s="479">
        <v>300679.26</v>
      </c>
      <c r="H22" s="480">
        <f t="shared" si="0"/>
        <v>0.99599276555290195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>
      <c r="B23" s="150" t="s">
        <v>107</v>
      </c>
      <c r="C23" s="40" t="s">
        <v>76</v>
      </c>
      <c r="D23" s="389">
        <v>3</v>
      </c>
      <c r="E23" s="393">
        <v>3</v>
      </c>
      <c r="F23" s="394">
        <v>3</v>
      </c>
      <c r="G23" s="479">
        <v>3</v>
      </c>
      <c r="H23" s="480">
        <f t="shared" si="0"/>
        <v>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>
      <c r="B24" s="150" t="s">
        <v>108</v>
      </c>
      <c r="C24" s="40" t="s">
        <v>77</v>
      </c>
      <c r="D24" s="389"/>
      <c r="E24" s="393"/>
      <c r="F24" s="394"/>
      <c r="G24" s="479"/>
      <c r="H24" s="480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>
      <c r="B25" s="150" t="s">
        <v>109</v>
      </c>
      <c r="C25" s="40" t="s">
        <v>78</v>
      </c>
      <c r="D25" s="389"/>
      <c r="E25" s="393"/>
      <c r="F25" s="394"/>
      <c r="G25" s="479"/>
      <c r="H25" s="480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>
      <c r="B26" s="150" t="s">
        <v>110</v>
      </c>
      <c r="C26" s="40" t="s">
        <v>11</v>
      </c>
      <c r="D26" s="389">
        <v>3400851</v>
      </c>
      <c r="E26" s="393">
        <v>5300000</v>
      </c>
      <c r="F26" s="394">
        <v>1325000</v>
      </c>
      <c r="G26" s="479">
        <v>916424</v>
      </c>
      <c r="H26" s="480">
        <f t="shared" si="0"/>
        <v>0.69164075471698117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>
      <c r="B27" s="150" t="s">
        <v>111</v>
      </c>
      <c r="C27" s="40" t="s">
        <v>79</v>
      </c>
      <c r="D27" s="389">
        <v>21277</v>
      </c>
      <c r="E27" s="393">
        <v>250000</v>
      </c>
      <c r="F27" s="394">
        <v>62500</v>
      </c>
      <c r="G27" s="479">
        <v>3624</v>
      </c>
      <c r="H27" s="480">
        <f t="shared" si="0"/>
        <v>5.7984000000000001E-2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>
      <c r="B28" s="150" t="s">
        <v>112</v>
      </c>
      <c r="C28" s="152" t="s">
        <v>80</v>
      </c>
      <c r="D28" s="389">
        <v>72438</v>
      </c>
      <c r="E28" s="393">
        <v>250000</v>
      </c>
      <c r="F28" s="394">
        <v>62500</v>
      </c>
      <c r="G28" s="479">
        <v>5000</v>
      </c>
      <c r="H28" s="480">
        <f t="shared" si="0"/>
        <v>0.08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>
      <c r="B29" s="150" t="s">
        <v>113</v>
      </c>
      <c r="C29" s="40" t="s">
        <v>12</v>
      </c>
      <c r="D29" s="389">
        <v>2141015</v>
      </c>
      <c r="E29" s="393">
        <v>1400000</v>
      </c>
      <c r="F29" s="394">
        <v>1400000</v>
      </c>
      <c r="G29" s="479">
        <v>1609099.39</v>
      </c>
      <c r="H29" s="480">
        <f t="shared" si="0"/>
        <v>1.149356707142857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>
      <c r="B30" s="150" t="s">
        <v>114</v>
      </c>
      <c r="C30" s="40" t="s">
        <v>47</v>
      </c>
      <c r="D30" s="389">
        <v>6</v>
      </c>
      <c r="E30" s="393">
        <v>4</v>
      </c>
      <c r="F30" s="394">
        <v>4</v>
      </c>
      <c r="G30" s="479">
        <v>4</v>
      </c>
      <c r="H30" s="480">
        <f t="shared" si="0"/>
        <v>1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>
      <c r="B31" s="150" t="s">
        <v>64</v>
      </c>
      <c r="C31" s="40" t="s">
        <v>13</v>
      </c>
      <c r="D31" s="389">
        <v>3703498</v>
      </c>
      <c r="E31" s="393">
        <v>4800000</v>
      </c>
      <c r="F31" s="394">
        <v>326400</v>
      </c>
      <c r="G31" s="479">
        <v>302650.86</v>
      </c>
      <c r="H31" s="480">
        <f t="shared" si="0"/>
        <v>0.92723915441176463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>
      <c r="B32" s="150" t="s">
        <v>115</v>
      </c>
      <c r="C32" s="40" t="s">
        <v>47</v>
      </c>
      <c r="D32" s="389">
        <v>23</v>
      </c>
      <c r="E32" s="393">
        <v>22</v>
      </c>
      <c r="F32" s="394">
        <v>3</v>
      </c>
      <c r="G32" s="479">
        <v>3</v>
      </c>
      <c r="H32" s="480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>
      <c r="B33" s="150" t="s">
        <v>116</v>
      </c>
      <c r="C33" s="40" t="s">
        <v>14</v>
      </c>
      <c r="D33" s="389"/>
      <c r="E33" s="393"/>
      <c r="F33" s="394"/>
      <c r="G33" s="479"/>
      <c r="H33" s="480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>
      <c r="B34" s="150" t="s">
        <v>117</v>
      </c>
      <c r="C34" s="40" t="s">
        <v>15</v>
      </c>
      <c r="D34" s="389">
        <v>16041177</v>
      </c>
      <c r="E34" s="393">
        <v>8000000</v>
      </c>
      <c r="F34" s="394">
        <v>5500000</v>
      </c>
      <c r="G34" s="479">
        <v>5369643</v>
      </c>
      <c r="H34" s="480">
        <f t="shared" si="0"/>
        <v>0.97629872727272726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>
      <c r="B35" s="150" t="s">
        <v>118</v>
      </c>
      <c r="C35" s="40" t="s">
        <v>16</v>
      </c>
      <c r="D35" s="389"/>
      <c r="E35" s="393"/>
      <c r="F35" s="394"/>
      <c r="G35" s="479"/>
      <c r="H35" s="480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>
      <c r="B36" s="150" t="s">
        <v>65</v>
      </c>
      <c r="C36" s="40" t="s">
        <v>17</v>
      </c>
      <c r="D36" s="389">
        <v>3195063</v>
      </c>
      <c r="E36" s="396">
        <v>3000000</v>
      </c>
      <c r="F36" s="398">
        <v>750000</v>
      </c>
      <c r="G36" s="479">
        <v>71874.36</v>
      </c>
      <c r="H36" s="480">
        <f t="shared" si="0"/>
        <v>9.5832479999999998E-2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>
      <c r="B37" s="148" t="s">
        <v>270</v>
      </c>
      <c r="C37" s="149" t="s">
        <v>269</v>
      </c>
      <c r="D37" s="391">
        <v>154570</v>
      </c>
      <c r="E37" s="397">
        <v>500000</v>
      </c>
      <c r="F37" s="399">
        <v>50000</v>
      </c>
      <c r="G37" s="481"/>
      <c r="H37" s="482">
        <f t="shared" si="0"/>
        <v>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>
      <c r="B38" s="38"/>
      <c r="C38" s="110"/>
      <c r="D38" s="42"/>
      <c r="E38" s="110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>
      <c r="B39" s="38"/>
      <c r="C39" s="13" t="s">
        <v>739</v>
      </c>
      <c r="D39" s="242"/>
      <c r="E39" s="130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>
      <c r="B40" s="38"/>
      <c r="C40" s="130" t="s">
        <v>571</v>
      </c>
      <c r="D40" s="242"/>
      <c r="E40" s="130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>
      <c r="B41" s="38"/>
      <c r="C41" s="645" t="s">
        <v>681</v>
      </c>
      <c r="D41" s="645"/>
      <c r="E41" s="645"/>
      <c r="F41" s="645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111"/>
      <c r="C42" s="5"/>
      <c r="D42" s="31"/>
      <c r="E42" s="5"/>
      <c r="F42" s="111"/>
      <c r="G42" s="111"/>
      <c r="H42" s="11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>
      <c r="B43" s="646"/>
      <c r="C43" s="646"/>
      <c r="D43" s="13"/>
      <c r="E43" s="647"/>
      <c r="F43" s="647"/>
      <c r="G43" s="647"/>
      <c r="H43" s="647"/>
      <c r="I43" s="10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>
      <c r="B44" s="13"/>
      <c r="C44" s="13"/>
      <c r="D44" s="109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>
      <c r="B45" s="111"/>
      <c r="C45" s="5"/>
      <c r="D45" s="31"/>
      <c r="E45" s="5"/>
      <c r="F45" s="111"/>
      <c r="G45" s="111"/>
      <c r="H45" s="11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>
      <c r="B46" s="111"/>
      <c r="C46" s="3"/>
      <c r="D46" s="32"/>
      <c r="E46" s="3"/>
      <c r="F46" s="111"/>
      <c r="G46" s="111"/>
      <c r="H46" s="11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>
      <c r="B47" s="111"/>
      <c r="C47" s="3"/>
      <c r="D47" s="32"/>
      <c r="E47" s="3"/>
      <c r="F47" s="111"/>
      <c r="G47" s="111"/>
      <c r="H47" s="1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>
      <c r="B48" s="111"/>
      <c r="C48" s="3"/>
      <c r="D48" s="32"/>
      <c r="E48" s="3"/>
      <c r="F48" s="111"/>
      <c r="G48" s="111"/>
      <c r="H48" s="11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111"/>
      <c r="C49" s="6"/>
      <c r="D49" s="33"/>
      <c r="E49" s="6"/>
      <c r="F49" s="111"/>
      <c r="G49" s="111"/>
      <c r="H49" s="1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111"/>
      <c r="C50" s="6"/>
      <c r="D50" s="33"/>
      <c r="E50" s="6"/>
      <c r="F50" s="111"/>
      <c r="G50" s="111"/>
      <c r="H50" s="1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111"/>
      <c r="C51" s="6"/>
      <c r="D51" s="33"/>
      <c r="E51" s="6"/>
      <c r="F51" s="111"/>
      <c r="G51" s="111"/>
      <c r="H51" s="11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111"/>
      <c r="C52" s="6"/>
      <c r="D52" s="33"/>
      <c r="E52" s="6"/>
      <c r="F52" s="111"/>
      <c r="G52" s="111"/>
      <c r="H52" s="11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>
      <c r="B53" s="111"/>
      <c r="C53" s="6"/>
      <c r="D53" s="33"/>
      <c r="E53" s="6"/>
      <c r="F53" s="111"/>
      <c r="G53" s="111"/>
      <c r="H53" s="11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>
      <c r="B54" s="111"/>
      <c r="C54" s="6"/>
      <c r="D54" s="33"/>
      <c r="E54" s="6"/>
      <c r="F54" s="111"/>
      <c r="G54" s="111"/>
      <c r="H54" s="11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>
      <c r="B55" s="111"/>
      <c r="C55" s="3"/>
      <c r="D55" s="32"/>
      <c r="E55" s="3"/>
      <c r="F55" s="111"/>
      <c r="G55" s="111"/>
      <c r="H55" s="11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>
      <c r="B56" s="111"/>
      <c r="C56" s="3"/>
      <c r="D56" s="32"/>
      <c r="E56" s="3"/>
      <c r="F56" s="111"/>
      <c r="G56" s="111"/>
      <c r="H56" s="11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>
      <c r="B57" s="111"/>
      <c r="C57" s="3"/>
      <c r="D57" s="32"/>
      <c r="E57" s="3"/>
      <c r="F57" s="111"/>
      <c r="G57" s="111"/>
      <c r="H57" s="11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>
      <c r="B58" s="111"/>
      <c r="C58" s="6"/>
      <c r="D58" s="33"/>
      <c r="E58" s="6"/>
      <c r="F58" s="111"/>
      <c r="G58" s="111"/>
      <c r="H58" s="11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>
      <c r="B59" s="111"/>
      <c r="C59" s="6"/>
      <c r="D59" s="33"/>
      <c r="E59" s="6"/>
      <c r="F59" s="111"/>
      <c r="G59" s="111"/>
      <c r="H59" s="11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>
      <c r="B60" s="111"/>
      <c r="C60" s="6"/>
      <c r="D60" s="33"/>
      <c r="E60" s="6"/>
      <c r="F60" s="111"/>
      <c r="G60" s="111"/>
      <c r="H60" s="11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>
      <c r="B61" s="111"/>
      <c r="C61" s="6"/>
      <c r="D61" s="33"/>
      <c r="E61" s="6"/>
      <c r="F61" s="111"/>
      <c r="G61" s="111"/>
      <c r="H61" s="11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Y31"/>
  <sheetViews>
    <sheetView showGridLines="0" zoomScale="75" zoomScaleNormal="75" zoomScaleSheetLayoutView="86" workbookViewId="0">
      <selection activeCell="B25" sqref="B25"/>
    </sheetView>
  </sheetViews>
  <sheetFormatPr defaultRowHeight="15.7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>
      <c r="L2" s="177" t="s">
        <v>209</v>
      </c>
    </row>
    <row r="4" spans="2:24" ht="18.75">
      <c r="B4" s="666" t="s">
        <v>38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28"/>
      <c r="N4" s="28"/>
      <c r="O4" s="28"/>
    </row>
    <row r="5" spans="2:24" ht="16.5" customHeight="1" thickBot="1"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1"/>
    </row>
    <row r="6" spans="2:24" ht="25.5" customHeight="1">
      <c r="B6" s="670" t="s">
        <v>4</v>
      </c>
      <c r="C6" s="670" t="s">
        <v>125</v>
      </c>
      <c r="D6" s="659" t="s">
        <v>266</v>
      </c>
      <c r="E6" s="660"/>
      <c r="F6" s="661"/>
      <c r="G6" s="659" t="s">
        <v>267</v>
      </c>
      <c r="H6" s="660"/>
      <c r="I6" s="661"/>
      <c r="J6" s="660" t="s">
        <v>213</v>
      </c>
      <c r="K6" s="660"/>
      <c r="L6" s="661"/>
      <c r="M6" s="27"/>
      <c r="N6" s="27"/>
      <c r="O6" s="643"/>
      <c r="P6" s="644"/>
      <c r="Q6" s="643"/>
      <c r="R6" s="644"/>
      <c r="S6" s="643"/>
      <c r="T6" s="644"/>
      <c r="U6" s="643"/>
      <c r="V6" s="644"/>
      <c r="W6" s="644"/>
      <c r="X6" s="644"/>
    </row>
    <row r="7" spans="2:24" ht="36.75" customHeight="1" thickBot="1">
      <c r="B7" s="671"/>
      <c r="C7" s="671"/>
      <c r="D7" s="662"/>
      <c r="E7" s="663"/>
      <c r="F7" s="664"/>
      <c r="G7" s="662"/>
      <c r="H7" s="663"/>
      <c r="I7" s="664"/>
      <c r="J7" s="663"/>
      <c r="K7" s="663"/>
      <c r="L7" s="664"/>
      <c r="M7" s="26"/>
      <c r="N7" s="27"/>
      <c r="O7" s="643"/>
      <c r="P7" s="643"/>
      <c r="Q7" s="643"/>
      <c r="R7" s="643"/>
      <c r="S7" s="643"/>
      <c r="T7" s="644"/>
      <c r="U7" s="643"/>
      <c r="V7" s="644"/>
      <c r="W7" s="644"/>
      <c r="X7" s="644"/>
    </row>
    <row r="8" spans="2:24" s="35" customFormat="1" ht="36.75" customHeight="1">
      <c r="B8" s="163"/>
      <c r="C8" s="249" t="s">
        <v>729</v>
      </c>
      <c r="D8" s="652">
        <v>293</v>
      </c>
      <c r="E8" s="653"/>
      <c r="F8" s="654"/>
      <c r="G8" s="652">
        <v>10</v>
      </c>
      <c r="H8" s="653"/>
      <c r="I8" s="654"/>
      <c r="J8" s="652">
        <v>2</v>
      </c>
      <c r="K8" s="653"/>
      <c r="L8" s="654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>
      <c r="B9" s="164"/>
      <c r="C9" s="250" t="s">
        <v>18</v>
      </c>
      <c r="D9" s="655">
        <v>4</v>
      </c>
      <c r="E9" s="656"/>
      <c r="F9" s="657"/>
      <c r="G9" s="665">
        <v>0</v>
      </c>
      <c r="H9" s="656"/>
      <c r="I9" s="657"/>
      <c r="J9" s="665">
        <v>2</v>
      </c>
      <c r="K9" s="656"/>
      <c r="L9" s="657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>
      <c r="B10" s="164" t="s">
        <v>53</v>
      </c>
      <c r="C10" s="251" t="s">
        <v>770</v>
      </c>
      <c r="D10" s="655">
        <v>3</v>
      </c>
      <c r="E10" s="656"/>
      <c r="F10" s="657"/>
      <c r="G10" s="665"/>
      <c r="H10" s="656"/>
      <c r="I10" s="657"/>
      <c r="J10" s="665"/>
      <c r="K10" s="656"/>
      <c r="L10" s="657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>
      <c r="B11" s="164" t="s">
        <v>54</v>
      </c>
      <c r="C11" s="251" t="s">
        <v>771</v>
      </c>
      <c r="D11" s="655">
        <v>1</v>
      </c>
      <c r="E11" s="656"/>
      <c r="F11" s="657"/>
      <c r="G11" s="665"/>
      <c r="H11" s="656"/>
      <c r="I11" s="657"/>
      <c r="J11" s="665"/>
      <c r="K11" s="656"/>
      <c r="L11" s="657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>
      <c r="B12" s="164" t="s">
        <v>55</v>
      </c>
      <c r="C12" s="251"/>
      <c r="D12" s="655"/>
      <c r="E12" s="656"/>
      <c r="F12" s="657"/>
      <c r="G12" s="665"/>
      <c r="H12" s="656"/>
      <c r="I12" s="657"/>
      <c r="J12" s="665"/>
      <c r="K12" s="656"/>
      <c r="L12" s="657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>
      <c r="B13" s="164" t="s">
        <v>56</v>
      </c>
      <c r="C13" s="251"/>
      <c r="D13" s="430"/>
      <c r="E13" s="428"/>
      <c r="F13" s="429"/>
      <c r="G13" s="427"/>
      <c r="H13" s="428"/>
      <c r="I13" s="429"/>
      <c r="J13" s="427"/>
      <c r="K13" s="428"/>
      <c r="L13" s="42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>
      <c r="B14" s="164" t="s">
        <v>268</v>
      </c>
      <c r="C14" s="251"/>
      <c r="D14" s="655"/>
      <c r="E14" s="656"/>
      <c r="F14" s="657"/>
      <c r="G14" s="665"/>
      <c r="H14" s="656"/>
      <c r="I14" s="657"/>
      <c r="J14" s="665"/>
      <c r="K14" s="656"/>
      <c r="L14" s="657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>
      <c r="B15" s="165"/>
      <c r="C15" s="252"/>
      <c r="D15" s="327"/>
      <c r="E15" s="328"/>
      <c r="F15" s="329"/>
      <c r="G15" s="327"/>
      <c r="H15" s="328"/>
      <c r="I15" s="329"/>
      <c r="J15" s="330"/>
      <c r="K15" s="328"/>
      <c r="L15" s="32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>
      <c r="B16" s="164"/>
      <c r="C16" s="250" t="s">
        <v>19</v>
      </c>
      <c r="D16" s="655">
        <v>0</v>
      </c>
      <c r="E16" s="656"/>
      <c r="F16" s="657"/>
      <c r="G16" s="667">
        <v>9</v>
      </c>
      <c r="H16" s="668"/>
      <c r="I16" s="669"/>
      <c r="J16" s="665">
        <v>0</v>
      </c>
      <c r="K16" s="656"/>
      <c r="L16" s="657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>
      <c r="B17" s="164" t="s">
        <v>53</v>
      </c>
      <c r="C17" s="253" t="s">
        <v>806</v>
      </c>
      <c r="D17" s="655"/>
      <c r="E17" s="656"/>
      <c r="F17" s="657"/>
      <c r="G17" s="665">
        <v>9</v>
      </c>
      <c r="H17" s="656"/>
      <c r="I17" s="657"/>
      <c r="J17" s="665"/>
      <c r="K17" s="656"/>
      <c r="L17" s="657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>
      <c r="B18" s="164" t="s">
        <v>54</v>
      </c>
      <c r="C18" s="253"/>
      <c r="D18" s="655"/>
      <c r="E18" s="656"/>
      <c r="F18" s="657"/>
      <c r="G18" s="665"/>
      <c r="H18" s="656"/>
      <c r="I18" s="657"/>
      <c r="J18" s="665"/>
      <c r="K18" s="656"/>
      <c r="L18" s="657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>
      <c r="B19" s="166" t="s">
        <v>55</v>
      </c>
      <c r="C19" s="254"/>
      <c r="D19" s="430"/>
      <c r="E19" s="428"/>
      <c r="F19" s="429"/>
      <c r="G19" s="427"/>
      <c r="H19" s="428"/>
      <c r="I19" s="429"/>
      <c r="J19" s="427"/>
      <c r="K19" s="428"/>
      <c r="L19" s="42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>
      <c r="B20" s="166" t="s">
        <v>56</v>
      </c>
      <c r="C20" s="254"/>
      <c r="D20" s="655"/>
      <c r="E20" s="656"/>
      <c r="F20" s="657"/>
      <c r="G20" s="665"/>
      <c r="H20" s="656"/>
      <c r="I20" s="657"/>
      <c r="J20" s="665"/>
      <c r="K20" s="656"/>
      <c r="L20" s="657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>
      <c r="B21" s="164" t="s">
        <v>268</v>
      </c>
      <c r="C21" s="251"/>
      <c r="D21" s="672"/>
      <c r="E21" s="673"/>
      <c r="F21" s="674"/>
      <c r="G21" s="665"/>
      <c r="H21" s="656"/>
      <c r="I21" s="657"/>
      <c r="J21" s="665"/>
      <c r="K21" s="656"/>
      <c r="L21" s="657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>
      <c r="B22" s="648"/>
      <c r="C22" s="650" t="s">
        <v>730</v>
      </c>
      <c r="D22" s="244" t="s">
        <v>242</v>
      </c>
      <c r="E22" s="245" t="s">
        <v>240</v>
      </c>
      <c r="F22" s="246" t="s">
        <v>241</v>
      </c>
      <c r="G22" s="247" t="s">
        <v>242</v>
      </c>
      <c r="H22" s="245" t="s">
        <v>240</v>
      </c>
      <c r="I22" s="248" t="s">
        <v>241</v>
      </c>
      <c r="J22" s="244" t="s">
        <v>242</v>
      </c>
      <c r="K22" s="245" t="s">
        <v>240</v>
      </c>
      <c r="L22" s="248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>
      <c r="B23" s="649"/>
      <c r="C23" s="651"/>
      <c r="D23" s="331">
        <v>289</v>
      </c>
      <c r="E23" s="332">
        <v>71</v>
      </c>
      <c r="F23" s="332">
        <v>218</v>
      </c>
      <c r="G23" s="333">
        <v>19</v>
      </c>
      <c r="H23" s="332">
        <v>3</v>
      </c>
      <c r="I23" s="334">
        <v>16</v>
      </c>
      <c r="J23" s="331">
        <v>0</v>
      </c>
      <c r="K23" s="332">
        <v>0</v>
      </c>
      <c r="L23" s="334">
        <v>0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>
      <c r="B25" s="35" t="s">
        <v>739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>
      <c r="C27" s="35" t="s">
        <v>574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>
      <c r="C30" s="37"/>
      <c r="M30" s="658"/>
      <c r="N30" s="658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>
      <c r="D31" s="162"/>
      <c r="E31" s="162"/>
      <c r="F31" s="162"/>
      <c r="G31" s="162"/>
      <c r="H31" s="162"/>
      <c r="I31" s="162"/>
      <c r="J31" s="162"/>
      <c r="K31" s="162"/>
      <c r="L31" s="162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SheetLayoutView="86" workbookViewId="0">
      <selection activeCell="J12" sqref="J12"/>
    </sheetView>
  </sheetViews>
  <sheetFormatPr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>
      <c r="G1" s="176"/>
      <c r="I1" s="675" t="s">
        <v>208</v>
      </c>
      <c r="J1" s="675"/>
    </row>
    <row r="2" spans="2:10" ht="15.75">
      <c r="G2" s="176"/>
    </row>
    <row r="4" spans="2:10" ht="18.75">
      <c r="B4" s="678" t="s">
        <v>731</v>
      </c>
      <c r="C4" s="678"/>
      <c r="D4" s="678"/>
      <c r="E4" s="678"/>
      <c r="F4" s="678"/>
      <c r="G4" s="678"/>
      <c r="H4" s="113"/>
    </row>
    <row r="5" spans="2:10" ht="13.5" thickBot="1">
      <c r="B5" s="114"/>
      <c r="C5" s="115"/>
      <c r="D5" s="115"/>
      <c r="E5" s="115"/>
      <c r="F5" s="115"/>
      <c r="G5" s="112" t="s">
        <v>3</v>
      </c>
    </row>
    <row r="6" spans="2:10" ht="22.5" customHeight="1" thickBot="1">
      <c r="B6" s="679"/>
      <c r="C6" s="680"/>
      <c r="D6" s="683" t="s">
        <v>0</v>
      </c>
      <c r="E6" s="684"/>
      <c r="F6" s="683" t="s">
        <v>46</v>
      </c>
      <c r="G6" s="684"/>
    </row>
    <row r="7" spans="2:10" ht="22.5" customHeight="1" thickBot="1">
      <c r="B7" s="681"/>
      <c r="C7" s="682"/>
      <c r="D7" s="255" t="s">
        <v>220</v>
      </c>
      <c r="E7" s="256" t="s">
        <v>221</v>
      </c>
      <c r="F7" s="255" t="s">
        <v>220</v>
      </c>
      <c r="G7" s="256" t="s">
        <v>221</v>
      </c>
    </row>
    <row r="8" spans="2:10" ht="30" customHeight="1">
      <c r="B8" s="685" t="s">
        <v>222</v>
      </c>
      <c r="C8" s="116" t="s">
        <v>260</v>
      </c>
      <c r="D8" s="419">
        <v>80822</v>
      </c>
      <c r="E8" s="420">
        <v>58586</v>
      </c>
      <c r="F8" s="423">
        <v>82376</v>
      </c>
      <c r="G8" s="418">
        <v>59676</v>
      </c>
    </row>
    <row r="9" spans="2:10" ht="30" customHeight="1" thickBot="1">
      <c r="B9" s="685"/>
      <c r="C9" s="175" t="s">
        <v>261</v>
      </c>
      <c r="D9" s="421">
        <v>174215</v>
      </c>
      <c r="E9" s="422">
        <v>124054.37</v>
      </c>
      <c r="F9" s="424">
        <v>187065</v>
      </c>
      <c r="G9" s="425">
        <v>133063</v>
      </c>
    </row>
    <row r="10" spans="2:10" ht="30" customHeight="1" thickBot="1">
      <c r="B10" s="686"/>
      <c r="C10" s="117" t="s">
        <v>262</v>
      </c>
      <c r="D10" s="426">
        <v>95929</v>
      </c>
      <c r="E10" s="426">
        <v>67407</v>
      </c>
      <c r="F10" s="426">
        <v>96687</v>
      </c>
      <c r="G10" s="426">
        <v>69693</v>
      </c>
    </row>
    <row r="11" spans="2:10" ht="30" customHeight="1">
      <c r="B11" s="676" t="s">
        <v>223</v>
      </c>
      <c r="C11" s="116" t="s">
        <v>260</v>
      </c>
      <c r="D11" s="423">
        <v>251046</v>
      </c>
      <c r="E11" s="418">
        <v>177813</v>
      </c>
      <c r="F11" s="423">
        <v>240920.63</v>
      </c>
      <c r="G11" s="418">
        <v>170815</v>
      </c>
    </row>
    <row r="12" spans="2:10" ht="30" customHeight="1">
      <c r="B12" s="676"/>
      <c r="C12" s="175" t="s">
        <v>261</v>
      </c>
      <c r="D12" s="424">
        <v>251046</v>
      </c>
      <c r="E12" s="425">
        <v>177813</v>
      </c>
      <c r="F12" s="423">
        <v>240920.63</v>
      </c>
      <c r="G12" s="418">
        <v>170815</v>
      </c>
    </row>
    <row r="13" spans="2:10" ht="30" customHeight="1" thickBot="1">
      <c r="B13" s="677"/>
      <c r="C13" s="117" t="s">
        <v>262</v>
      </c>
      <c r="D13" s="426">
        <f>(D11+D12)/2</f>
        <v>251046</v>
      </c>
      <c r="E13" s="387">
        <v>177813</v>
      </c>
      <c r="F13" s="423">
        <v>240920.63</v>
      </c>
      <c r="G13" s="418">
        <v>170815</v>
      </c>
    </row>
    <row r="14" spans="2:10" ht="13.5" customHeight="1"/>
    <row r="15" spans="2:10">
      <c r="B15" s="190" t="s">
        <v>739</v>
      </c>
    </row>
    <row r="20" ht="13.5" customHeight="1"/>
    <row r="25" ht="36.75" customHeight="1"/>
    <row r="31" ht="18.75" customHeight="1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L37"/>
  <sheetViews>
    <sheetView showGridLines="0" tabSelected="1" topLeftCell="A10" zoomScale="85" zoomScaleNormal="85" workbookViewId="0">
      <selection activeCell="B15" sqref="B15:H15"/>
    </sheetView>
  </sheetViews>
  <sheetFormatPr defaultRowHeight="15.7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>
      <c r="B1" s="8"/>
      <c r="C1" s="8"/>
      <c r="D1" s="8"/>
      <c r="E1" s="8"/>
      <c r="F1" s="8"/>
      <c r="G1" s="8"/>
      <c r="H1" s="8"/>
      <c r="I1" s="9" t="s">
        <v>207</v>
      </c>
    </row>
    <row r="2" spans="2:11">
      <c r="B2" s="8"/>
      <c r="C2" s="8"/>
      <c r="D2" s="8"/>
      <c r="E2" s="8"/>
      <c r="F2" s="8"/>
      <c r="G2" s="8"/>
      <c r="H2" s="8"/>
      <c r="I2" s="9"/>
    </row>
    <row r="3" spans="2:11" ht="20.25" customHeight="1">
      <c r="B3" s="687" t="s">
        <v>684</v>
      </c>
      <c r="C3" s="687"/>
      <c r="D3" s="687"/>
      <c r="E3" s="687"/>
      <c r="F3" s="687"/>
      <c r="G3" s="687"/>
      <c r="H3" s="687"/>
      <c r="I3" s="687"/>
      <c r="J3" s="335"/>
      <c r="K3" s="14"/>
    </row>
    <row r="4" spans="2:11" ht="16.5" thickBot="1">
      <c r="B4" s="119"/>
      <c r="C4" s="119"/>
      <c r="D4" s="119"/>
      <c r="E4" s="119"/>
      <c r="F4" s="119"/>
      <c r="G4" s="119"/>
      <c r="I4" s="120" t="s">
        <v>3</v>
      </c>
    </row>
    <row r="5" spans="2:11" s="48" customFormat="1" ht="44.25" customHeight="1" thickBot="1">
      <c r="B5" s="694" t="s">
        <v>732</v>
      </c>
      <c r="C5" s="695"/>
      <c r="D5" s="695"/>
      <c r="E5" s="695"/>
      <c r="F5" s="695"/>
      <c r="G5" s="695"/>
      <c r="H5" s="696"/>
      <c r="I5" s="692" t="s">
        <v>228</v>
      </c>
      <c r="J5" s="105"/>
    </row>
    <row r="6" spans="2:11" s="48" customFormat="1" ht="47.25" customHeight="1" thickBot="1">
      <c r="B6" s="195" t="s">
        <v>683</v>
      </c>
      <c r="C6" s="436" t="s">
        <v>225</v>
      </c>
      <c r="D6" s="436" t="s">
        <v>265</v>
      </c>
      <c r="E6" s="436" t="s">
        <v>215</v>
      </c>
      <c r="F6" s="257" t="s">
        <v>216</v>
      </c>
      <c r="G6" s="436" t="s">
        <v>217</v>
      </c>
      <c r="H6" s="436" t="s">
        <v>218</v>
      </c>
      <c r="I6" s="693"/>
      <c r="J6" s="105"/>
    </row>
    <row r="7" spans="2:11" s="48" customFormat="1" ht="20.100000000000001" customHeight="1">
      <c r="B7" s="411" t="s">
        <v>767</v>
      </c>
      <c r="C7" s="121"/>
      <c r="D7" s="417" t="s">
        <v>769</v>
      </c>
      <c r="E7" s="414">
        <v>3250000</v>
      </c>
      <c r="F7" s="414">
        <v>6500000</v>
      </c>
      <c r="G7" s="414">
        <v>9750000</v>
      </c>
      <c r="H7" s="413">
        <v>13000000</v>
      </c>
      <c r="I7" s="128"/>
      <c r="J7" s="105"/>
    </row>
    <row r="8" spans="2:11" s="48" customFormat="1" ht="20.25" customHeight="1">
      <c r="B8" s="412" t="s">
        <v>768</v>
      </c>
      <c r="C8" s="121"/>
      <c r="D8" s="417" t="s">
        <v>769</v>
      </c>
      <c r="E8" s="415">
        <v>60000000</v>
      </c>
      <c r="F8" s="442">
        <v>120000000</v>
      </c>
      <c r="G8" s="415">
        <v>180000000</v>
      </c>
      <c r="H8" s="444">
        <v>253750000</v>
      </c>
      <c r="I8" s="128"/>
      <c r="J8" s="105"/>
    </row>
    <row r="9" spans="2:11" s="48" customFormat="1" ht="2.25" hidden="1" customHeight="1">
      <c r="B9" s="121"/>
      <c r="C9" s="121"/>
      <c r="D9" s="121"/>
      <c r="E9" s="122"/>
      <c r="F9" s="443"/>
      <c r="G9" s="446"/>
      <c r="H9" s="445"/>
      <c r="I9" s="128"/>
      <c r="J9" s="105"/>
    </row>
    <row r="10" spans="2:11" s="48" customFormat="1" ht="20.100000000000001" customHeight="1">
      <c r="B10" s="124" t="s">
        <v>196</v>
      </c>
      <c r="C10" s="125"/>
      <c r="D10" s="125"/>
      <c r="E10" s="122"/>
      <c r="F10" s="443"/>
      <c r="G10" s="446"/>
      <c r="H10" s="445"/>
      <c r="I10" s="128"/>
      <c r="J10" s="105"/>
    </row>
    <row r="11" spans="2:11" s="48" customFormat="1" ht="20.100000000000001" customHeight="1">
      <c r="B11" s="124" t="s">
        <v>196</v>
      </c>
      <c r="C11" s="125"/>
      <c r="D11" s="125"/>
      <c r="E11" s="122"/>
      <c r="F11" s="122"/>
      <c r="G11" s="122"/>
      <c r="H11" s="123"/>
      <c r="I11" s="128"/>
      <c r="J11" s="105"/>
    </row>
    <row r="12" spans="2:11" s="48" customFormat="1" ht="20.100000000000001" customHeight="1" thickBot="1">
      <c r="B12" s="126" t="s">
        <v>196</v>
      </c>
      <c r="C12" s="126"/>
      <c r="D12" s="126"/>
      <c r="E12" s="127"/>
      <c r="F12" s="127"/>
      <c r="G12" s="127"/>
      <c r="H12" s="127"/>
      <c r="I12" s="129"/>
      <c r="J12" s="105"/>
    </row>
    <row r="13" spans="2:11" s="48" customFormat="1" ht="30" customHeight="1" thickBot="1">
      <c r="B13" s="703" t="s">
        <v>264</v>
      </c>
      <c r="C13" s="704"/>
      <c r="D13" s="705"/>
      <c r="E13" s="258">
        <f>SUM(E7:E12)</f>
        <v>63250000</v>
      </c>
      <c r="F13" s="258">
        <f>SUM(F7:F12)</f>
        <v>126500000</v>
      </c>
      <c r="G13" s="258">
        <f>SUM(G7:G12)</f>
        <v>189750000</v>
      </c>
      <c r="H13" s="258">
        <f>SUM(H7:H12)</f>
        <v>266750000</v>
      </c>
      <c r="I13" s="258"/>
      <c r="J13" s="105"/>
    </row>
    <row r="14" spans="2:11">
      <c r="I14" s="70"/>
    </row>
    <row r="15" spans="2:11">
      <c r="B15" s="697" t="s">
        <v>820</v>
      </c>
      <c r="C15" s="697"/>
      <c r="D15" s="697"/>
      <c r="E15" s="697"/>
      <c r="F15" s="697"/>
      <c r="G15" s="697"/>
      <c r="H15" s="697"/>
      <c r="I15" s="437"/>
    </row>
    <row r="16" spans="2:11">
      <c r="B16" s="57"/>
      <c r="C16" s="57"/>
      <c r="D16" s="57"/>
    </row>
    <row r="19" spans="2:12">
      <c r="I19" s="433"/>
      <c r="J19" s="108"/>
      <c r="K19" s="108"/>
    </row>
    <row r="20" spans="2:12" ht="16.5" thickBot="1">
      <c r="B20" s="16"/>
      <c r="C20" s="16"/>
      <c r="D20" s="16"/>
      <c r="E20" s="16"/>
      <c r="F20" s="16"/>
      <c r="G20" s="16"/>
      <c r="H20" s="16"/>
      <c r="I20" s="118" t="s">
        <v>3</v>
      </c>
    </row>
    <row r="21" spans="2:12" s="48" customFormat="1" ht="36" customHeight="1" thickBot="1">
      <c r="B21" s="698" t="s">
        <v>733</v>
      </c>
      <c r="C21" s="699"/>
      <c r="D21" s="699"/>
      <c r="E21" s="699"/>
      <c r="F21" s="699"/>
      <c r="G21" s="699"/>
      <c r="H21" s="699"/>
      <c r="I21" s="700"/>
      <c r="L21" s="49"/>
    </row>
    <row r="22" spans="2:12" s="48" customFormat="1" ht="49.5" customHeight="1">
      <c r="B22" s="701" t="s">
        <v>224</v>
      </c>
      <c r="C22" s="692" t="s">
        <v>225</v>
      </c>
      <c r="D22" s="692" t="s">
        <v>263</v>
      </c>
      <c r="E22" s="259" t="s">
        <v>45</v>
      </c>
      <c r="F22" s="259" t="s">
        <v>198</v>
      </c>
      <c r="G22" s="259" t="s">
        <v>226</v>
      </c>
      <c r="H22" s="259" t="s">
        <v>199</v>
      </c>
      <c r="I22" s="508" t="s">
        <v>228</v>
      </c>
    </row>
    <row r="23" spans="2:12" s="48" customFormat="1" ht="19.5" thickBot="1">
      <c r="B23" s="702"/>
      <c r="C23" s="693"/>
      <c r="D23" s="693"/>
      <c r="E23" s="260">
        <v>1</v>
      </c>
      <c r="F23" s="260">
        <v>2</v>
      </c>
      <c r="G23" s="260">
        <v>3</v>
      </c>
      <c r="H23" s="260" t="s">
        <v>200</v>
      </c>
      <c r="I23" s="509">
        <v>5</v>
      </c>
    </row>
    <row r="24" spans="2:12" s="48" customFormat="1" ht="33.75" customHeight="1">
      <c r="B24" s="411" t="s">
        <v>767</v>
      </c>
      <c r="C24" s="121"/>
      <c r="D24" s="417" t="s">
        <v>769</v>
      </c>
      <c r="E24" s="414">
        <v>3250000</v>
      </c>
      <c r="F24" s="122">
        <v>0</v>
      </c>
      <c r="G24" s="122">
        <v>2547198.9</v>
      </c>
      <c r="H24" s="123"/>
      <c r="I24" s="128"/>
    </row>
    <row r="25" spans="2:12" s="48" customFormat="1" ht="18.75" customHeight="1" thickBot="1">
      <c r="B25" s="412" t="s">
        <v>768</v>
      </c>
      <c r="C25" s="121"/>
      <c r="D25" s="417" t="s">
        <v>769</v>
      </c>
      <c r="E25" s="415">
        <v>60000000</v>
      </c>
      <c r="F25" s="122">
        <v>69823998.200000003</v>
      </c>
      <c r="G25" s="122">
        <v>24056120.27</v>
      </c>
      <c r="H25" s="123"/>
      <c r="I25" s="128"/>
    </row>
    <row r="26" spans="2:12" s="48" customFormat="1" ht="19.5" hidden="1" customHeight="1" thickBot="1">
      <c r="B26" s="533"/>
      <c r="C26" s="121"/>
      <c r="D26" s="121"/>
      <c r="E26" s="416"/>
      <c r="F26" s="122"/>
      <c r="G26" s="122"/>
      <c r="H26" s="123"/>
      <c r="I26" s="128"/>
    </row>
    <row r="27" spans="2:12" s="48" customFormat="1" ht="77.25" customHeight="1" thickBot="1">
      <c r="B27" s="534"/>
      <c r="C27" s="125"/>
      <c r="D27" s="125"/>
      <c r="E27" s="122"/>
      <c r="F27" s="122"/>
      <c r="G27" s="122"/>
      <c r="H27" s="123"/>
      <c r="I27" s="128"/>
    </row>
    <row r="28" spans="2:12" s="48" customFormat="1" ht="20.100000000000001" customHeight="1">
      <c r="B28" s="125" t="s">
        <v>196</v>
      </c>
      <c r="C28" s="125"/>
      <c r="D28" s="125"/>
      <c r="E28" s="122"/>
      <c r="F28" s="122"/>
      <c r="G28" s="122"/>
      <c r="H28" s="123"/>
      <c r="I28" s="128"/>
    </row>
    <row r="29" spans="2:12" s="48" customFormat="1" ht="20.100000000000001" customHeight="1" thickBot="1">
      <c r="B29" s="126" t="s">
        <v>196</v>
      </c>
      <c r="C29" s="126"/>
      <c r="D29" s="126"/>
      <c r="E29" s="127"/>
      <c r="F29" s="127"/>
      <c r="G29" s="127"/>
      <c r="H29" s="127"/>
      <c r="I29" s="129"/>
    </row>
    <row r="30" spans="2:12" s="48" customFormat="1" ht="30" customHeight="1" thickBot="1">
      <c r="B30" s="703" t="s">
        <v>264</v>
      </c>
      <c r="C30" s="704"/>
      <c r="D30" s="705"/>
      <c r="E30" s="258">
        <f>SUM(E24:E29)</f>
        <v>63250000</v>
      </c>
      <c r="F30" s="258">
        <f>SUM(F24:F29)</f>
        <v>69823998.200000003</v>
      </c>
      <c r="G30" s="258">
        <f>SUM(G24:G29)</f>
        <v>26603319.169999998</v>
      </c>
      <c r="H30" s="258"/>
      <c r="I30" s="258"/>
      <c r="J30" s="105"/>
    </row>
    <row r="31" spans="2:12" s="48" customFormat="1" ht="18.75">
      <c r="B31" s="510"/>
      <c r="C31" s="507"/>
      <c r="D31" s="507"/>
      <c r="E31" s="131"/>
      <c r="F31" s="131"/>
      <c r="G31" s="131"/>
      <c r="H31" s="131"/>
      <c r="I31" s="82"/>
    </row>
    <row r="32" spans="2:12" s="48" customFormat="1" ht="18.75">
      <c r="B32" s="510"/>
      <c r="C32" s="507"/>
      <c r="D32" s="507"/>
      <c r="E32" s="131"/>
      <c r="F32" s="131"/>
      <c r="G32" s="131"/>
      <c r="H32" s="131"/>
      <c r="I32" s="82"/>
    </row>
    <row r="33" spans="2:9" s="48" customFormat="1" ht="18" customHeight="1">
      <c r="B33" s="690" t="s">
        <v>819</v>
      </c>
      <c r="C33" s="691"/>
      <c r="D33" s="691"/>
      <c r="E33" s="691"/>
      <c r="F33" s="691"/>
      <c r="G33" s="691"/>
      <c r="H33" s="691"/>
      <c r="I33" s="511"/>
    </row>
    <row r="34" spans="2:9" s="48" customFormat="1" ht="18.75" customHeight="1" thickBot="1">
      <c r="B34" s="688" t="s">
        <v>739</v>
      </c>
      <c r="C34" s="689"/>
      <c r="D34" s="689"/>
      <c r="E34" s="689"/>
      <c r="F34" s="689"/>
      <c r="G34" s="689"/>
      <c r="H34" s="689"/>
      <c r="I34" s="512"/>
    </row>
    <row r="35" spans="2:9" s="48" customFormat="1" ht="18.75">
      <c r="B35" s="434"/>
      <c r="C35" s="434"/>
      <c r="D35" s="434"/>
      <c r="E35" s="131"/>
      <c r="F35" s="131"/>
      <c r="G35" s="131"/>
      <c r="H35" s="131"/>
      <c r="I35" s="106"/>
    </row>
    <row r="36" spans="2:9" s="48" customFormat="1" ht="18.75">
      <c r="B36" s="434"/>
      <c r="C36" s="434"/>
      <c r="D36" s="434"/>
      <c r="E36" s="131"/>
      <c r="F36" s="131"/>
      <c r="G36" s="131"/>
      <c r="H36" s="131"/>
      <c r="I36" s="106"/>
    </row>
    <row r="37" spans="2:9" s="48" customFormat="1" ht="18.75">
      <c r="B37" s="58"/>
      <c r="C37" s="58"/>
      <c r="D37" s="58"/>
      <c r="E37" s="59"/>
      <c r="F37" s="60"/>
      <c r="G37" s="61"/>
      <c r="H37" s="118"/>
      <c r="I37" s="118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34"/>
  <sheetViews>
    <sheetView showGridLines="0" topLeftCell="B1" zoomScaleSheetLayoutView="75" workbookViewId="0">
      <selection activeCell="B32" sqref="B32:H32"/>
    </sheetView>
  </sheetViews>
  <sheetFormatPr defaultRowHeight="15.7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/>
    <row r="2" spans="2:18">
      <c r="B2" s="1"/>
      <c r="H2" s="9"/>
      <c r="K2" s="9" t="s">
        <v>206</v>
      </c>
      <c r="N2" s="710"/>
      <c r="O2" s="710"/>
    </row>
    <row r="3" spans="2:18">
      <c r="B3" s="1"/>
      <c r="N3" s="1"/>
      <c r="O3" s="12"/>
    </row>
    <row r="4" spans="2:18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>
      <c r="B5" s="716" t="s">
        <v>48</v>
      </c>
      <c r="C5" s="716"/>
      <c r="D5" s="716"/>
      <c r="E5" s="716"/>
      <c r="F5" s="716"/>
      <c r="G5" s="716"/>
      <c r="H5" s="716"/>
      <c r="I5" s="716"/>
      <c r="J5" s="17"/>
      <c r="K5" s="17"/>
      <c r="L5" s="17"/>
      <c r="M5" s="17"/>
      <c r="N5" s="17"/>
      <c r="O5" s="17"/>
    </row>
    <row r="6" spans="2:18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>
      <c r="B8" s="711" t="s">
        <v>4</v>
      </c>
      <c r="C8" s="706" t="s">
        <v>5</v>
      </c>
      <c r="D8" s="708" t="s">
        <v>734</v>
      </c>
      <c r="E8" s="708" t="s">
        <v>726</v>
      </c>
      <c r="F8" s="708" t="s">
        <v>727</v>
      </c>
      <c r="G8" s="713" t="s">
        <v>735</v>
      </c>
      <c r="H8" s="714"/>
      <c r="I8" s="549" t="s">
        <v>728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>
      <c r="B9" s="712"/>
      <c r="C9" s="707"/>
      <c r="D9" s="709"/>
      <c r="E9" s="709"/>
      <c r="F9" s="709"/>
      <c r="G9" s="262" t="s">
        <v>0</v>
      </c>
      <c r="H9" s="263" t="s">
        <v>46</v>
      </c>
      <c r="I9" s="715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>
      <c r="B10" s="273" t="s">
        <v>53</v>
      </c>
      <c r="C10" s="264" t="s">
        <v>43</v>
      </c>
      <c r="D10" s="423">
        <v>0</v>
      </c>
      <c r="E10" s="486">
        <v>0</v>
      </c>
      <c r="F10" s="432">
        <v>0</v>
      </c>
      <c r="G10" s="423"/>
      <c r="H10" s="270"/>
      <c r="I10" s="269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>
      <c r="B11" s="274" t="s">
        <v>54</v>
      </c>
      <c r="C11" s="265" t="s">
        <v>44</v>
      </c>
      <c r="D11" s="487">
        <v>400000</v>
      </c>
      <c r="E11" s="488">
        <v>30000</v>
      </c>
      <c r="F11" s="386">
        <v>400000</v>
      </c>
      <c r="G11" s="489">
        <v>0</v>
      </c>
      <c r="H11" s="271">
        <v>70799</v>
      </c>
      <c r="I11" s="267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>
      <c r="B12" s="274" t="s">
        <v>55</v>
      </c>
      <c r="C12" s="265" t="s">
        <v>39</v>
      </c>
      <c r="D12" s="489">
        <v>150000</v>
      </c>
      <c r="E12" s="490">
        <v>45000</v>
      </c>
      <c r="F12" s="386">
        <v>150000</v>
      </c>
      <c r="G12" s="489">
        <v>30000</v>
      </c>
      <c r="H12" s="271">
        <v>0</v>
      </c>
      <c r="I12" s="267">
        <f t="shared" si="0"/>
        <v>0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>
      <c r="B13" s="274" t="s">
        <v>56</v>
      </c>
      <c r="C13" s="265" t="s">
        <v>40</v>
      </c>
      <c r="D13" s="489">
        <v>0</v>
      </c>
      <c r="E13" s="490">
        <v>0</v>
      </c>
      <c r="F13" s="386"/>
      <c r="G13" s="489"/>
      <c r="H13" s="271"/>
      <c r="I13" s="267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>
      <c r="B14" s="274" t="s">
        <v>57</v>
      </c>
      <c r="C14" s="265" t="s">
        <v>41</v>
      </c>
      <c r="D14" s="489">
        <v>700000</v>
      </c>
      <c r="E14" s="490">
        <v>769442.96</v>
      </c>
      <c r="F14" s="386">
        <v>700000</v>
      </c>
      <c r="G14" s="489">
        <v>150000</v>
      </c>
      <c r="H14" s="271">
        <v>95746</v>
      </c>
      <c r="I14" s="267">
        <f t="shared" si="0"/>
        <v>0.63830666666666669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>
      <c r="B15" s="274" t="s">
        <v>58</v>
      </c>
      <c r="C15" s="265" t="s">
        <v>42</v>
      </c>
      <c r="D15" s="489">
        <v>1000000</v>
      </c>
      <c r="E15" s="490">
        <v>979200</v>
      </c>
      <c r="F15" s="386">
        <v>1000000</v>
      </c>
      <c r="G15" s="489">
        <v>250000</v>
      </c>
      <c r="H15" s="271">
        <v>292716</v>
      </c>
      <c r="I15" s="267">
        <f t="shared" si="0"/>
        <v>1.1708639999999999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>
      <c r="B16" s="275" t="s">
        <v>59</v>
      </c>
      <c r="C16" s="266" t="s">
        <v>49</v>
      </c>
      <c r="D16" s="426">
        <v>0</v>
      </c>
      <c r="E16" s="491">
        <v>0</v>
      </c>
      <c r="F16" s="387"/>
      <c r="G16" s="426"/>
      <c r="H16" s="272"/>
      <c r="I16" s="268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>
      <c r="B17" s="73"/>
      <c r="C17" s="73"/>
      <c r="D17" s="73"/>
      <c r="E17" s="73"/>
      <c r="F17" s="79"/>
      <c r="G17" s="400"/>
    </row>
    <row r="18" spans="2:11" ht="20.25" customHeight="1">
      <c r="B18" s="718" t="s">
        <v>194</v>
      </c>
      <c r="C18" s="721" t="s">
        <v>43</v>
      </c>
      <c r="D18" s="721"/>
      <c r="E18" s="722"/>
      <c r="F18" s="723" t="s">
        <v>44</v>
      </c>
      <c r="G18" s="721"/>
      <c r="H18" s="722"/>
      <c r="I18" s="723" t="s">
        <v>39</v>
      </c>
      <c r="J18" s="721"/>
      <c r="K18" s="722"/>
    </row>
    <row r="19" spans="2:11">
      <c r="B19" s="719"/>
      <c r="C19" s="276">
        <v>1</v>
      </c>
      <c r="D19" s="276">
        <v>2</v>
      </c>
      <c r="E19" s="277">
        <v>3</v>
      </c>
      <c r="F19" s="278">
        <v>4</v>
      </c>
      <c r="G19" s="276">
        <v>5</v>
      </c>
      <c r="H19" s="277">
        <v>6</v>
      </c>
      <c r="I19" s="278">
        <v>7</v>
      </c>
      <c r="J19" s="276">
        <v>8</v>
      </c>
      <c r="K19" s="277">
        <v>9</v>
      </c>
    </row>
    <row r="20" spans="2:11">
      <c r="B20" s="720"/>
      <c r="C20" s="279" t="s">
        <v>195</v>
      </c>
      <c r="D20" s="279" t="s">
        <v>196</v>
      </c>
      <c r="E20" s="280" t="s">
        <v>197</v>
      </c>
      <c r="F20" s="281" t="s">
        <v>195</v>
      </c>
      <c r="G20" s="279" t="s">
        <v>196</v>
      </c>
      <c r="H20" s="280" t="s">
        <v>197</v>
      </c>
      <c r="I20" s="281" t="s">
        <v>195</v>
      </c>
      <c r="J20" s="279" t="s">
        <v>196</v>
      </c>
      <c r="K20" s="280" t="s">
        <v>197</v>
      </c>
    </row>
    <row r="21" spans="2:11">
      <c r="B21" s="74">
        <v>1</v>
      </c>
      <c r="C21" s="52"/>
      <c r="D21" s="52"/>
      <c r="E21" s="75"/>
      <c r="F21" s="80" t="s">
        <v>807</v>
      </c>
      <c r="G21" s="52" t="s">
        <v>808</v>
      </c>
      <c r="H21" s="75">
        <v>30799</v>
      </c>
      <c r="I21" s="80"/>
      <c r="J21" s="52"/>
      <c r="K21" s="75"/>
    </row>
    <row r="22" spans="2:11">
      <c r="B22" s="74">
        <v>2</v>
      </c>
      <c r="C22" s="52"/>
      <c r="D22" s="52"/>
      <c r="E22" s="75"/>
      <c r="F22" s="80" t="s">
        <v>809</v>
      </c>
      <c r="G22" s="52" t="s">
        <v>810</v>
      </c>
      <c r="H22" s="75">
        <v>40000</v>
      </c>
      <c r="I22" s="80"/>
      <c r="J22" s="52"/>
      <c r="K22" s="75"/>
    </row>
    <row r="23" spans="2:11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>
      <c r="B32" s="717" t="s">
        <v>739</v>
      </c>
      <c r="C32" s="717"/>
      <c r="D32" s="717"/>
      <c r="E32" s="717"/>
      <c r="F32" s="717"/>
      <c r="G32" s="717"/>
      <c r="H32" s="717"/>
      <c r="I32" s="13"/>
    </row>
    <row r="33" spans="2:7">
      <c r="B33" s="13"/>
      <c r="C33" s="13"/>
      <c r="D33" s="13"/>
      <c r="E33" s="13"/>
      <c r="G33" s="13"/>
    </row>
    <row r="34" spans="2:7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N58"/>
  <sheetViews>
    <sheetView showGridLines="0" topLeftCell="A13" workbookViewId="0">
      <selection activeCell="F37" sqref="F37:J40"/>
    </sheetView>
  </sheetViews>
  <sheetFormatPr defaultRowHeight="15.7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>
      <c r="M1" s="9" t="s">
        <v>670</v>
      </c>
    </row>
    <row r="2" spans="1:13" ht="20.25">
      <c r="B2" s="716" t="s">
        <v>685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</row>
    <row r="3" spans="1:13" ht="6.75" customHeight="1">
      <c r="B3" s="355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 ht="7.5" customHeight="1">
      <c r="B4" s="354" t="s">
        <v>680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</row>
    <row r="5" spans="1:13" ht="4.5" customHeight="1">
      <c r="B5" s="344" t="s">
        <v>676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>
      <c r="B6" s="736" t="s">
        <v>259</v>
      </c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</row>
    <row r="7" spans="1:13" ht="20.25" customHeight="1" thickBot="1">
      <c r="A7" s="83"/>
      <c r="B7" s="732" t="s">
        <v>254</v>
      </c>
      <c r="C7" s="726" t="s">
        <v>230</v>
      </c>
      <c r="D7" s="727"/>
      <c r="E7" s="727"/>
      <c r="F7" s="728"/>
      <c r="G7" s="726" t="s">
        <v>255</v>
      </c>
      <c r="H7" s="728"/>
      <c r="I7" s="733" t="s">
        <v>677</v>
      </c>
      <c r="J7" s="733"/>
      <c r="K7" s="733"/>
      <c r="L7" s="733"/>
      <c r="M7" s="734"/>
    </row>
    <row r="8" spans="1:13" s="56" customFormat="1" ht="18" customHeight="1" thickBot="1">
      <c r="A8" s="82"/>
      <c r="B8" s="732"/>
      <c r="C8" s="729"/>
      <c r="D8" s="730"/>
      <c r="E8" s="730"/>
      <c r="F8" s="731"/>
      <c r="G8" s="729"/>
      <c r="H8" s="731"/>
      <c r="I8" s="683" t="s">
        <v>258</v>
      </c>
      <c r="J8" s="735"/>
      <c r="K8" s="683" t="s">
        <v>678</v>
      </c>
      <c r="L8" s="735"/>
      <c r="M8" s="684"/>
    </row>
    <row r="9" spans="1:13" s="56" customFormat="1" ht="79.5" thickBot="1">
      <c r="A9" s="82"/>
      <c r="B9" s="730"/>
      <c r="C9" s="282" t="s">
        <v>674</v>
      </c>
      <c r="D9" s="284" t="s">
        <v>675</v>
      </c>
      <c r="E9" s="438" t="s">
        <v>243</v>
      </c>
      <c r="F9" s="256" t="s">
        <v>673</v>
      </c>
      <c r="G9" s="257" t="s">
        <v>256</v>
      </c>
      <c r="H9" s="438" t="s">
        <v>257</v>
      </c>
      <c r="I9" s="283" t="s">
        <v>231</v>
      </c>
      <c r="J9" s="284" t="s">
        <v>244</v>
      </c>
      <c r="K9" s="255" t="s">
        <v>227</v>
      </c>
      <c r="L9" s="285" t="s">
        <v>244</v>
      </c>
      <c r="M9" s="256" t="s">
        <v>679</v>
      </c>
    </row>
    <row r="10" spans="1:13" s="56" customFormat="1">
      <c r="A10" s="82"/>
      <c r="B10" s="724">
        <v>2016</v>
      </c>
      <c r="C10" s="737"/>
      <c r="D10" s="747"/>
      <c r="E10" s="740"/>
      <c r="F10" s="747"/>
      <c r="G10" s="744" t="s">
        <v>680</v>
      </c>
      <c r="H10" s="744">
        <v>1321774.24</v>
      </c>
      <c r="I10" s="741"/>
      <c r="J10" s="744"/>
      <c r="K10" s="167"/>
      <c r="L10" s="146"/>
      <c r="M10" s="158"/>
    </row>
    <row r="11" spans="1:13" s="56" customFormat="1">
      <c r="A11" s="82"/>
      <c r="B11" s="725"/>
      <c r="C11" s="738"/>
      <c r="D11" s="748"/>
      <c r="E11" s="738"/>
      <c r="F11" s="748"/>
      <c r="G11" s="745"/>
      <c r="H11" s="745"/>
      <c r="I11" s="742"/>
      <c r="J11" s="745"/>
      <c r="K11" s="168"/>
      <c r="L11" s="135"/>
      <c r="M11" s="136"/>
    </row>
    <row r="12" spans="1:13" s="56" customFormat="1" ht="16.5" thickBot="1">
      <c r="A12" s="82"/>
      <c r="B12" s="725"/>
      <c r="C12" s="739"/>
      <c r="D12" s="749"/>
      <c r="E12" s="739"/>
      <c r="F12" s="749"/>
      <c r="G12" s="746"/>
      <c r="H12" s="746"/>
      <c r="I12" s="743"/>
      <c r="J12" s="746"/>
      <c r="K12" s="169"/>
      <c r="L12" s="143"/>
      <c r="M12" s="157"/>
    </row>
    <row r="13" spans="1:13">
      <c r="A13" s="83"/>
      <c r="B13" s="750">
        <v>2017</v>
      </c>
      <c r="C13" s="737"/>
      <c r="D13" s="753"/>
      <c r="E13" s="737"/>
      <c r="F13" s="747"/>
      <c r="G13" s="744" t="s">
        <v>680</v>
      </c>
      <c r="H13" s="744">
        <v>5315432.7300000004</v>
      </c>
      <c r="I13" s="741"/>
      <c r="J13" s="744"/>
      <c r="K13" s="156"/>
      <c r="L13" s="132"/>
      <c r="M13" s="439"/>
    </row>
    <row r="14" spans="1:13">
      <c r="A14" s="83"/>
      <c r="B14" s="725"/>
      <c r="C14" s="738"/>
      <c r="D14" s="748"/>
      <c r="E14" s="738"/>
      <c r="F14" s="748"/>
      <c r="G14" s="745"/>
      <c r="H14" s="745"/>
      <c r="I14" s="742"/>
      <c r="J14" s="745"/>
      <c r="K14" s="141"/>
      <c r="L14" s="135"/>
      <c r="M14" s="134"/>
    </row>
    <row r="15" spans="1:13" ht="16.5" thickBot="1">
      <c r="A15" s="83"/>
      <c r="B15" s="725"/>
      <c r="C15" s="739"/>
      <c r="D15" s="749"/>
      <c r="E15" s="739"/>
      <c r="F15" s="749"/>
      <c r="G15" s="746"/>
      <c r="H15" s="746"/>
      <c r="I15" s="743"/>
      <c r="J15" s="746"/>
      <c r="K15" s="140"/>
      <c r="L15" s="133"/>
      <c r="M15" s="440"/>
    </row>
    <row r="16" spans="1:13">
      <c r="A16" s="83"/>
      <c r="B16" s="750">
        <v>2018</v>
      </c>
      <c r="C16" s="737"/>
      <c r="D16" s="747"/>
      <c r="E16" s="737"/>
      <c r="F16" s="747"/>
      <c r="G16" s="744" t="s">
        <v>680</v>
      </c>
      <c r="H16" s="744">
        <v>1566235.08</v>
      </c>
      <c r="I16" s="741"/>
      <c r="J16" s="744">
        <v>0</v>
      </c>
      <c r="K16" s="145"/>
      <c r="L16" s="146"/>
      <c r="M16" s="144"/>
    </row>
    <row r="17" spans="1:14">
      <c r="A17" s="83"/>
      <c r="B17" s="725"/>
      <c r="C17" s="738"/>
      <c r="D17" s="748"/>
      <c r="E17" s="738"/>
      <c r="F17" s="748"/>
      <c r="G17" s="745"/>
      <c r="H17" s="745"/>
      <c r="I17" s="742"/>
      <c r="J17" s="745"/>
      <c r="K17" s="141"/>
      <c r="L17" s="135"/>
      <c r="M17" s="134"/>
    </row>
    <row r="18" spans="1:14" ht="16.5" thickBot="1">
      <c r="A18" s="83"/>
      <c r="B18" s="725"/>
      <c r="C18" s="739"/>
      <c r="D18" s="749"/>
      <c r="E18" s="739"/>
      <c r="F18" s="749"/>
      <c r="G18" s="746"/>
      <c r="H18" s="746"/>
      <c r="I18" s="743"/>
      <c r="J18" s="746"/>
      <c r="K18" s="155"/>
      <c r="L18" s="138"/>
      <c r="M18" s="137"/>
    </row>
    <row r="19" spans="1:14">
      <c r="A19" s="83"/>
      <c r="B19" s="750">
        <v>2019</v>
      </c>
      <c r="C19" s="737"/>
      <c r="D19" s="747"/>
      <c r="E19" s="737"/>
      <c r="F19" s="747"/>
      <c r="G19" s="744" t="s">
        <v>680</v>
      </c>
      <c r="H19" s="744">
        <v>5105334.58</v>
      </c>
      <c r="I19" s="741"/>
      <c r="J19" s="744">
        <v>0</v>
      </c>
      <c r="K19" s="140"/>
      <c r="L19" s="133"/>
      <c r="M19" s="139"/>
    </row>
    <row r="20" spans="1:14">
      <c r="A20" s="83"/>
      <c r="B20" s="725"/>
      <c r="C20" s="738"/>
      <c r="D20" s="748"/>
      <c r="E20" s="738"/>
      <c r="F20" s="748"/>
      <c r="G20" s="745"/>
      <c r="H20" s="745"/>
      <c r="I20" s="742"/>
      <c r="J20" s="745"/>
      <c r="K20" s="141"/>
      <c r="L20" s="135"/>
      <c r="M20" s="134"/>
    </row>
    <row r="21" spans="1:14" ht="16.5" thickBot="1">
      <c r="A21" s="83"/>
      <c r="B21" s="751"/>
      <c r="C21" s="739"/>
      <c r="D21" s="749"/>
      <c r="E21" s="739"/>
      <c r="F21" s="749"/>
      <c r="G21" s="746"/>
      <c r="H21" s="746"/>
      <c r="I21" s="743"/>
      <c r="J21" s="746"/>
      <c r="K21" s="142"/>
      <c r="L21" s="143"/>
      <c r="M21" s="440"/>
    </row>
    <row r="22" spans="1:14">
      <c r="A22" s="83"/>
      <c r="B22" s="750">
        <v>2020</v>
      </c>
      <c r="C22" s="737" t="s">
        <v>815</v>
      </c>
      <c r="D22" s="753" t="s">
        <v>814</v>
      </c>
      <c r="E22" s="737" t="s">
        <v>811</v>
      </c>
      <c r="F22" s="747" t="s">
        <v>812</v>
      </c>
      <c r="G22" s="744" t="s">
        <v>680</v>
      </c>
      <c r="H22" s="744">
        <v>5031422.17</v>
      </c>
      <c r="I22" s="741"/>
      <c r="J22" s="744">
        <v>380307.26</v>
      </c>
      <c r="K22" s="140"/>
      <c r="L22" s="133"/>
      <c r="M22" s="139"/>
    </row>
    <row r="23" spans="1:14">
      <c r="A23" s="83"/>
      <c r="B23" s="725"/>
      <c r="C23" s="738"/>
      <c r="D23" s="748"/>
      <c r="E23" s="738"/>
      <c r="F23" s="748"/>
      <c r="G23" s="745"/>
      <c r="H23" s="745"/>
      <c r="I23" s="742"/>
      <c r="J23" s="745"/>
      <c r="K23" s="141"/>
      <c r="L23" s="135"/>
      <c r="M23" s="134"/>
    </row>
    <row r="24" spans="1:14" ht="16.5" thickBot="1">
      <c r="A24" s="83"/>
      <c r="B24" s="751"/>
      <c r="C24" s="739"/>
      <c r="D24" s="749"/>
      <c r="E24" s="739"/>
      <c r="F24" s="749"/>
      <c r="G24" s="746"/>
      <c r="H24" s="746"/>
      <c r="I24" s="743"/>
      <c r="J24" s="746"/>
      <c r="K24" s="142"/>
      <c r="L24" s="143"/>
      <c r="M24" s="440"/>
    </row>
    <row r="25" spans="1:14" ht="16.5" customHeight="1">
      <c r="A25" s="16"/>
      <c r="B25" s="762" t="s">
        <v>813</v>
      </c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762"/>
    </row>
    <row r="26" spans="1:14" ht="16.5" customHeight="1">
      <c r="A26" s="16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</row>
    <row r="27" spans="1:14">
      <c r="B27" s="766"/>
      <c r="C27" s="766"/>
      <c r="D27" s="766"/>
      <c r="E27" s="766"/>
      <c r="F27" s="766"/>
      <c r="G27" s="766"/>
      <c r="H27" s="766"/>
      <c r="I27" s="766"/>
      <c r="J27" s="766"/>
      <c r="K27" s="766"/>
      <c r="L27" s="23"/>
    </row>
    <row r="28" spans="1:14" ht="16.5" thickBot="1">
      <c r="B28" s="736" t="s">
        <v>671</v>
      </c>
      <c r="C28" s="736"/>
      <c r="D28" s="736"/>
      <c r="E28" s="736"/>
      <c r="F28" s="736"/>
      <c r="G28" s="736"/>
      <c r="H28" s="736"/>
      <c r="I28" s="736"/>
      <c r="J28" s="736"/>
      <c r="K28" s="170"/>
      <c r="L28" s="170"/>
      <c r="M28" s="16"/>
    </row>
    <row r="29" spans="1:14" s="56" customFormat="1" ht="15.75" customHeight="1">
      <c r="B29" s="692" t="s">
        <v>249</v>
      </c>
      <c r="C29" s="726" t="s">
        <v>245</v>
      </c>
      <c r="D29" s="728"/>
      <c r="E29" s="727" t="s">
        <v>232</v>
      </c>
      <c r="F29" s="727"/>
      <c r="G29" s="727"/>
      <c r="H29" s="727"/>
      <c r="I29" s="727"/>
      <c r="J29" s="728"/>
      <c r="K29" s="171"/>
      <c r="L29" s="171"/>
      <c r="M29" s="106"/>
      <c r="N29" s="106"/>
    </row>
    <row r="30" spans="1:14" s="56" customFormat="1" ht="8.25" customHeight="1" thickBot="1">
      <c r="B30" s="752"/>
      <c r="C30" s="729"/>
      <c r="D30" s="731"/>
      <c r="E30" s="730"/>
      <c r="F30" s="730"/>
      <c r="G30" s="730"/>
      <c r="H30" s="730"/>
      <c r="I30" s="730"/>
      <c r="J30" s="731"/>
      <c r="K30" s="171"/>
      <c r="M30" s="352"/>
      <c r="N30" s="106"/>
    </row>
    <row r="31" spans="1:14" s="56" customFormat="1" ht="27" customHeight="1" thickBot="1">
      <c r="B31" s="693"/>
      <c r="C31" s="282" t="s">
        <v>197</v>
      </c>
      <c r="D31" s="286" t="s">
        <v>202</v>
      </c>
      <c r="E31" s="435" t="s">
        <v>246</v>
      </c>
      <c r="F31" s="761" t="s">
        <v>247</v>
      </c>
      <c r="G31" s="733"/>
      <c r="H31" s="733"/>
      <c r="I31" s="733"/>
      <c r="J31" s="734"/>
      <c r="K31" s="171"/>
      <c r="M31" s="106"/>
      <c r="N31" s="106"/>
    </row>
    <row r="32" spans="1:14" s="56" customFormat="1">
      <c r="B32" s="750" t="s">
        <v>229</v>
      </c>
      <c r="C32" s="336"/>
      <c r="D32" s="159"/>
      <c r="E32" s="172"/>
      <c r="F32" s="757"/>
      <c r="G32" s="758"/>
      <c r="H32" s="758"/>
      <c r="I32" s="758"/>
      <c r="J32" s="759"/>
      <c r="K32" s="171"/>
      <c r="M32" s="106"/>
    </row>
    <row r="33" spans="2:13" s="56" customFormat="1">
      <c r="B33" s="760"/>
      <c r="C33" s="337"/>
      <c r="D33" s="160"/>
      <c r="E33" s="173"/>
      <c r="F33" s="754"/>
      <c r="G33" s="755"/>
      <c r="H33" s="755"/>
      <c r="I33" s="755"/>
      <c r="J33" s="756"/>
      <c r="K33" s="171"/>
      <c r="L33" s="171"/>
      <c r="M33" s="106"/>
    </row>
    <row r="34" spans="2:13" s="56" customFormat="1">
      <c r="B34" s="760"/>
      <c r="C34" s="337"/>
      <c r="D34" s="441"/>
      <c r="E34" s="173"/>
      <c r="F34" s="754"/>
      <c r="G34" s="755"/>
      <c r="H34" s="755"/>
      <c r="I34" s="755"/>
      <c r="J34" s="756"/>
      <c r="K34" s="171"/>
      <c r="L34" s="171"/>
      <c r="M34" s="106"/>
    </row>
    <row r="35" spans="2:13" s="56" customFormat="1" ht="16.5" thickBot="1">
      <c r="B35" s="760"/>
      <c r="C35" s="346"/>
      <c r="D35" s="347"/>
      <c r="E35" s="174"/>
      <c r="F35" s="754"/>
      <c r="G35" s="755"/>
      <c r="H35" s="755"/>
      <c r="I35" s="755"/>
      <c r="J35" s="756"/>
      <c r="K35" s="171"/>
      <c r="L35" s="171"/>
      <c r="M35" s="106"/>
    </row>
    <row r="36" spans="2:13" s="56" customFormat="1" ht="16.5" thickBot="1">
      <c r="B36" s="751"/>
      <c r="C36" s="345"/>
      <c r="D36" s="345" t="s">
        <v>233</v>
      </c>
      <c r="E36" s="348"/>
      <c r="F36" s="349"/>
      <c r="G36" s="349"/>
      <c r="H36" s="349"/>
      <c r="I36" s="350"/>
      <c r="J36" s="351"/>
      <c r="K36" s="171"/>
      <c r="L36" s="171"/>
      <c r="M36" s="106"/>
    </row>
    <row r="37" spans="2:13" s="56" customFormat="1">
      <c r="B37" s="750" t="s">
        <v>250</v>
      </c>
      <c r="C37" s="336">
        <v>380307.26</v>
      </c>
      <c r="D37" s="159" t="s">
        <v>801</v>
      </c>
      <c r="E37" s="172" t="s">
        <v>814</v>
      </c>
      <c r="F37" s="767" t="s">
        <v>802</v>
      </c>
      <c r="G37" s="768"/>
      <c r="H37" s="768"/>
      <c r="I37" s="768"/>
      <c r="J37" s="769"/>
      <c r="K37" s="171"/>
      <c r="L37" s="171"/>
      <c r="M37" s="106"/>
    </row>
    <row r="38" spans="2:13" s="56" customFormat="1">
      <c r="B38" s="760"/>
      <c r="C38" s="337"/>
      <c r="D38" s="160"/>
      <c r="E38" s="173"/>
      <c r="F38" s="763" t="s">
        <v>803</v>
      </c>
      <c r="G38" s="764"/>
      <c r="H38" s="764"/>
      <c r="I38" s="764"/>
      <c r="J38" s="765"/>
      <c r="K38" s="171"/>
      <c r="L38" s="171"/>
      <c r="M38" s="106"/>
    </row>
    <row r="39" spans="2:13" s="56" customFormat="1">
      <c r="B39" s="760"/>
      <c r="C39" s="337"/>
      <c r="D39" s="441"/>
      <c r="E39" s="173"/>
      <c r="F39" s="763" t="s">
        <v>804</v>
      </c>
      <c r="G39" s="764"/>
      <c r="H39" s="764"/>
      <c r="I39" s="764"/>
      <c r="J39" s="765"/>
      <c r="K39" s="171"/>
      <c r="L39" s="171"/>
      <c r="M39" s="106"/>
    </row>
    <row r="40" spans="2:13" s="56" customFormat="1" ht="16.5" thickBot="1">
      <c r="B40" s="760"/>
      <c r="C40" s="346"/>
      <c r="D40" s="347"/>
      <c r="E40" s="174"/>
      <c r="F40" s="763" t="s">
        <v>805</v>
      </c>
      <c r="G40" s="764"/>
      <c r="H40" s="764"/>
      <c r="I40" s="764"/>
      <c r="J40" s="765"/>
      <c r="K40" s="171"/>
      <c r="L40" s="171"/>
      <c r="M40" s="106"/>
    </row>
    <row r="41" spans="2:13" s="56" customFormat="1" ht="16.5" thickBot="1">
      <c r="B41" s="751"/>
      <c r="C41" s="450">
        <f>SUM(C37:C40)</f>
        <v>380307.26</v>
      </c>
      <c r="D41" s="345" t="s">
        <v>233</v>
      </c>
      <c r="E41" s="348"/>
      <c r="F41" s="349"/>
      <c r="G41" s="349"/>
      <c r="H41" s="349"/>
      <c r="I41" s="350"/>
      <c r="J41" s="351"/>
      <c r="K41" s="171"/>
      <c r="L41" s="171"/>
      <c r="M41" s="106"/>
    </row>
    <row r="42" spans="2:13" s="56" customFormat="1">
      <c r="B42" s="750" t="s">
        <v>251</v>
      </c>
      <c r="C42" s="336"/>
      <c r="D42" s="159"/>
      <c r="E42" s="172"/>
      <c r="F42" s="757"/>
      <c r="G42" s="758"/>
      <c r="H42" s="758"/>
      <c r="I42" s="758"/>
      <c r="J42" s="759"/>
      <c r="K42" s="171"/>
      <c r="L42" s="171"/>
      <c r="M42" s="106"/>
    </row>
    <row r="43" spans="2:13" s="56" customFormat="1">
      <c r="B43" s="760"/>
      <c r="C43" s="337"/>
      <c r="D43" s="160"/>
      <c r="E43" s="173"/>
      <c r="F43" s="754"/>
      <c r="G43" s="755"/>
      <c r="H43" s="755"/>
      <c r="I43" s="755"/>
      <c r="J43" s="756"/>
      <c r="K43" s="171"/>
      <c r="L43" s="171"/>
      <c r="M43" s="106"/>
    </row>
    <row r="44" spans="2:13" s="56" customFormat="1">
      <c r="B44" s="760"/>
      <c r="C44" s="337"/>
      <c r="D44" s="441"/>
      <c r="E44" s="173"/>
      <c r="F44" s="754"/>
      <c r="G44" s="755"/>
      <c r="H44" s="755"/>
      <c r="I44" s="755"/>
      <c r="J44" s="756"/>
      <c r="K44" s="171"/>
      <c r="L44" s="171"/>
      <c r="M44" s="106"/>
    </row>
    <row r="45" spans="2:13" s="56" customFormat="1" ht="16.5" thickBot="1">
      <c r="B45" s="760"/>
      <c r="C45" s="346"/>
      <c r="D45" s="347"/>
      <c r="E45" s="174"/>
      <c r="F45" s="754"/>
      <c r="G45" s="755"/>
      <c r="H45" s="755"/>
      <c r="I45" s="755"/>
      <c r="J45" s="756"/>
      <c r="K45" s="171"/>
      <c r="L45" s="171"/>
      <c r="M45" s="106"/>
    </row>
    <row r="46" spans="2:13" s="56" customFormat="1" ht="16.5" thickBot="1">
      <c r="B46" s="751"/>
      <c r="C46" s="345"/>
      <c r="D46" s="345" t="s">
        <v>233</v>
      </c>
      <c r="E46" s="348"/>
      <c r="F46" s="349"/>
      <c r="G46" s="349"/>
      <c r="H46" s="349"/>
      <c r="I46" s="350"/>
      <c r="J46" s="351"/>
      <c r="K46" s="171"/>
      <c r="L46" s="171"/>
      <c r="M46" s="106"/>
    </row>
    <row r="47" spans="2:13" s="56" customFormat="1">
      <c r="B47" s="750" t="s">
        <v>252</v>
      </c>
      <c r="C47" s="336"/>
      <c r="D47" s="159"/>
      <c r="E47" s="172"/>
      <c r="F47" s="757"/>
      <c r="G47" s="758"/>
      <c r="H47" s="758"/>
      <c r="I47" s="758"/>
      <c r="J47" s="759"/>
      <c r="K47" s="171"/>
      <c r="L47" s="171"/>
      <c r="M47" s="106"/>
    </row>
    <row r="48" spans="2:13" s="56" customFormat="1">
      <c r="B48" s="760"/>
      <c r="C48" s="337"/>
      <c r="D48" s="160"/>
      <c r="E48" s="173"/>
      <c r="F48" s="754"/>
      <c r="G48" s="755"/>
      <c r="H48" s="755"/>
      <c r="I48" s="755"/>
      <c r="J48" s="756"/>
      <c r="K48" s="171"/>
      <c r="L48" s="171"/>
      <c r="M48" s="106"/>
    </row>
    <row r="49" spans="2:13" s="56" customFormat="1">
      <c r="B49" s="760"/>
      <c r="C49" s="337"/>
      <c r="D49" s="441"/>
      <c r="E49" s="173"/>
      <c r="F49" s="754"/>
      <c r="G49" s="755"/>
      <c r="H49" s="755"/>
      <c r="I49" s="755"/>
      <c r="J49" s="756"/>
      <c r="K49" s="171"/>
      <c r="L49" s="171"/>
      <c r="M49" s="106"/>
    </row>
    <row r="50" spans="2:13" s="56" customFormat="1" ht="16.5" thickBot="1">
      <c r="B50" s="760"/>
      <c r="C50" s="346"/>
      <c r="D50" s="347"/>
      <c r="E50" s="174"/>
      <c r="F50" s="754"/>
      <c r="G50" s="755"/>
      <c r="H50" s="755"/>
      <c r="I50" s="755"/>
      <c r="J50" s="756"/>
      <c r="K50" s="171"/>
      <c r="L50" s="171"/>
      <c r="M50" s="106"/>
    </row>
    <row r="51" spans="2:13" s="56" customFormat="1" ht="16.5" thickBot="1">
      <c r="B51" s="751"/>
      <c r="C51" s="345"/>
      <c r="D51" s="345" t="s">
        <v>233</v>
      </c>
      <c r="E51" s="348"/>
      <c r="F51" s="349"/>
      <c r="G51" s="349"/>
      <c r="H51" s="349"/>
      <c r="I51" s="350"/>
      <c r="J51" s="351"/>
      <c r="K51" s="171"/>
      <c r="L51" s="171"/>
      <c r="M51" s="106"/>
    </row>
    <row r="52" spans="2:13" s="56" customFormat="1">
      <c r="B52" s="750" t="s">
        <v>253</v>
      </c>
      <c r="C52" s="336"/>
      <c r="D52" s="159"/>
      <c r="E52" s="172"/>
      <c r="F52" s="757"/>
      <c r="G52" s="758"/>
      <c r="H52" s="758"/>
      <c r="I52" s="758"/>
      <c r="J52" s="759"/>
      <c r="K52" s="171"/>
      <c r="L52" s="171"/>
      <c r="M52" s="106"/>
    </row>
    <row r="53" spans="2:13" s="56" customFormat="1">
      <c r="B53" s="760"/>
      <c r="C53" s="337"/>
      <c r="D53" s="160"/>
      <c r="E53" s="173"/>
      <c r="F53" s="754"/>
      <c r="G53" s="755"/>
      <c r="H53" s="755"/>
      <c r="I53" s="755"/>
      <c r="J53" s="756"/>
      <c r="K53" s="171"/>
      <c r="L53" s="171"/>
      <c r="M53" s="106"/>
    </row>
    <row r="54" spans="2:13" s="56" customFormat="1">
      <c r="B54" s="760"/>
      <c r="C54" s="337"/>
      <c r="D54" s="441"/>
      <c r="E54" s="173"/>
      <c r="F54" s="754"/>
      <c r="G54" s="755"/>
      <c r="H54" s="755"/>
      <c r="I54" s="755"/>
      <c r="J54" s="756"/>
      <c r="K54" s="171"/>
      <c r="L54" s="171"/>
      <c r="M54" s="106"/>
    </row>
    <row r="55" spans="2:13" s="56" customFormat="1" ht="16.5" thickBot="1">
      <c r="B55" s="760"/>
      <c r="C55" s="346"/>
      <c r="D55" s="347"/>
      <c r="E55" s="174"/>
      <c r="F55" s="754"/>
      <c r="G55" s="755"/>
      <c r="H55" s="755"/>
      <c r="I55" s="755"/>
      <c r="J55" s="756"/>
      <c r="K55" s="171"/>
      <c r="L55" s="171"/>
      <c r="M55" s="106"/>
    </row>
    <row r="56" spans="2:13" s="56" customFormat="1" ht="16.5" thickBot="1">
      <c r="B56" s="751"/>
      <c r="C56" s="345"/>
      <c r="D56" s="345" t="s">
        <v>233</v>
      </c>
      <c r="E56" s="348"/>
      <c r="F56" s="349"/>
      <c r="G56" s="349"/>
      <c r="H56" s="349"/>
      <c r="I56" s="350"/>
      <c r="J56" s="351"/>
      <c r="K56" s="171"/>
      <c r="L56" s="171"/>
      <c r="M56" s="106"/>
    </row>
    <row r="57" spans="2:13">
      <c r="I57" s="16"/>
      <c r="J57" s="16"/>
    </row>
    <row r="58" spans="2:13">
      <c r="B58" s="13" t="s">
        <v>248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'Добит '!Print_Area</vt:lpstr>
      <vt:lpstr>'Извештај о новчаним токовима'!Print_Area</vt:lpstr>
      <vt:lpstr>'Пот, обавезе и суд. спорови'!Print_Area</vt:lpstr>
      <vt:lpstr>'Приходи из буџета'!Print_Area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PC7</cp:lastModifiedBy>
  <cp:lastPrinted>2022-06-28T08:37:55Z</cp:lastPrinted>
  <dcterms:created xsi:type="dcterms:W3CDTF">2013-03-12T08:27:17Z</dcterms:created>
  <dcterms:modified xsi:type="dcterms:W3CDTF">2022-07-25T09:15:18Z</dcterms:modified>
</cp:coreProperties>
</file>